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Przedsięwzięcia" sheetId="1" r:id="rId1"/>
    <sheet name="Arkusz1" sheetId="2" r:id="rId2"/>
  </sheets>
  <definedNames>
    <definedName name="Excel_BuiltIn_Print_Area_1">'Przedsięwzięcia'!$A$2:$I$126</definedName>
    <definedName name="_xlnm.Print_Titles" localSheetId="0">'Przedsięwzięcia'!$4:$6</definedName>
  </definedNames>
  <calcPr fullCalcOnLoad="1"/>
</workbook>
</file>

<file path=xl/sharedStrings.xml><?xml version="1.0" encoding="utf-8"?>
<sst xmlns="http://schemas.openxmlformats.org/spreadsheetml/2006/main" count="247" uniqueCount="88">
  <si>
    <t>w gr</t>
  </si>
  <si>
    <t>Lp.</t>
  </si>
  <si>
    <t>Nazwa i cel przedsięwzięcia</t>
  </si>
  <si>
    <t>Źródła finansowania</t>
  </si>
  <si>
    <t>Jednostka org. odpowiedzialna za realiz. lub koordyn. wykonywanie przedsięwzięcia</t>
  </si>
  <si>
    <t>Okres realizacji
(od - do)</t>
  </si>
  <si>
    <t>Dział / Rozdział</t>
  </si>
  <si>
    <t>$</t>
  </si>
  <si>
    <t xml:space="preserve">
Przedsięwzięcia ogółem:</t>
  </si>
  <si>
    <t>OGÓŁEM:</t>
  </si>
  <si>
    <t xml:space="preserve"> - bieżące razem:</t>
  </si>
  <si>
    <t xml:space="preserve">* środki JST </t>
  </si>
  <si>
    <t>* kredyty, pożyczki</t>
  </si>
  <si>
    <t>* inne środki</t>
  </si>
  <si>
    <t xml:space="preserve"> - majątkowe razem:</t>
  </si>
  <si>
    <t xml:space="preserve">
Programy, projekty lub zadania (razem)</t>
  </si>
  <si>
    <t xml:space="preserve">
a) </t>
  </si>
  <si>
    <t xml:space="preserve">
programy, projekty lub zadania związane z programami realizowanymi z udziałem środków, o których mowa w art. 5 ust. 1 pkt 2 i 3 (razem)</t>
  </si>
  <si>
    <t>Gmina Płoty</t>
  </si>
  <si>
    <t>600 / 60016</t>
  </si>
  <si>
    <t>750 / 75023</t>
  </si>
  <si>
    <t>900 / 90095</t>
  </si>
  <si>
    <t xml:space="preserve">b) </t>
  </si>
  <si>
    <t>programy, projekty lub zadania związane z umowami partnerstwa publiczno-prywatnego (razem)</t>
  </si>
  <si>
    <t>x</t>
  </si>
  <si>
    <t xml:space="preserve">
c) </t>
  </si>
  <si>
    <t xml:space="preserve">
programy, projekty lub zadania pozostałe (inne niż wymienione w lit. a i b) (razem)</t>
  </si>
  <si>
    <t>2011 - 2016</t>
  </si>
  <si>
    <t>010 / 01010</t>
  </si>
  <si>
    <t>710 / 71035</t>
  </si>
  <si>
    <t>Kompleksowy remont i rozbudowa systemu oświetlenia ulicznego MiG Płoty</t>
  </si>
  <si>
    <t>900 / 90015</t>
  </si>
  <si>
    <t>Limit zobowiązań wynika z uprawnienia organu wykonawczego do zaciągania zobowiązań niezbędnych do realizacji przedsięwzięcia. Stopień wykorzystania limitu zobowiązań nie musi pokrywać się z wykorzystaniem limitu wydatków. Kwota, na którą będzie można zaciągać zobowiązania, będzie ulegała pomniejszaniu o kwotę zobowiązań zaciągniętych w ramach ustalonego limitu dla przedsięwzięcia. Natomiast limit wydatków będzie ulegał zmniejszeniu stosownie do stopnia realizacji wydatków.</t>
  </si>
  <si>
    <t>2)</t>
  </si>
  <si>
    <t>W tej części załącznika wykazuje się wyłącznie te umowy, dla których można określić elementy wymagane art. 226 ust. 3. Z praktycznego punktu widzenia celowe jest odpowiednie grupowanie umów ( w programy, projekty lub zadania), co do których istnieje konieczność określania parametrów określonych w art. 226 ust 3. Jednym z kryteriów potencjalnego grupowania umów może być kryterium jednostki organizacyjnej odpowiedzialnej za realizację lub koordynującej wykonywanie przedsięwzięcia. Warto jednocześnie zaznaczyć, że z grupowaniem umów wiąże się kwestia upowaznień do zaciągania umów. W tym kontekście należy zwrócić uwagę na art. 228 ust. 1 pkt 2 ufp, który odrębnie definiuje możliwość przekazywania upoważnień do zaciągania zobowiązań w związku z realizacją przedsięwzięć (art. 228 ust. 1 pkt. 1 ufp). Umów na czas nieokreślony lub takich, dla których nie jest możliwe określenie łącznych nakładów finansowych (np. umowy na dostawę wody, energii elektrycznej), nie wykazuje się podobnie, jak umów o pracę ani innych umów o podobnym charakterze. Do takich umów zastosowanie znajdzie art. 258 ust. 1 pkt 3 ufp.</t>
  </si>
  <si>
    <t xml:space="preserve">Rozbudowa i modernizacja systemu dróg gmin. w gm. Płoty </t>
  </si>
  <si>
    <t>-</t>
  </si>
  <si>
    <t>6050/
6059</t>
  </si>
  <si>
    <t>Budowa cmentarzy komunalnych w Gminie Płoty</t>
  </si>
  <si>
    <t>2012 - 2016</t>
  </si>
  <si>
    <t xml:space="preserve">Informatyzacja Urzędu Miejskiego </t>
  </si>
  <si>
    <t>2012 - 2017</t>
  </si>
  <si>
    <t>2015 - 2017</t>
  </si>
  <si>
    <t>926 / 92695</t>
  </si>
  <si>
    <t>6050 / 6060</t>
  </si>
  <si>
    <t>6050 / 6620</t>
  </si>
  <si>
    <t>Umowy, których realizacja w roku budżet. i w latach nast. jest niezbędna dla zapewnienia ciągłości działania jednostki i których płatności przypadają w okresie dłuższym niż rok;</t>
  </si>
  <si>
    <t>Gwarancje i poręczenia udzielane przez jednostki samorządu terytorialnego (razem)</t>
  </si>
  <si>
    <t xml:space="preserve">
1)</t>
  </si>
  <si>
    <t>750 / 75095</t>
  </si>
  <si>
    <t>Plan</t>
  </si>
  <si>
    <t>Wykonanie</t>
  </si>
  <si>
    <t>%</t>
  </si>
  <si>
    <t>Załącznik Nr 2</t>
  </si>
  <si>
    <t>754/75412</t>
  </si>
  <si>
    <t>2015 - 2016</t>
  </si>
  <si>
    <r>
      <t xml:space="preserve">Program Rozwoju Obszarów Wiejskich na lata 2014-2020 
</t>
    </r>
    <r>
      <rPr>
        <sz val="10"/>
        <rFont val="Arial CE"/>
        <family val="2"/>
      </rPr>
      <t>Budowa sieci wod. i kanaliz. na odcinku Płoty - Wyszogóra</t>
    </r>
  </si>
  <si>
    <r>
      <t>Regionalny Program Operacyjny WZ 2014-2020</t>
    </r>
    <r>
      <rPr>
        <sz val="10"/>
        <rFont val="Arial CE"/>
        <family val="2"/>
      </rPr>
      <t xml:space="preserve">            Wyposaż. służb ratown. w specjalist. sprzęt wykorzyst. w sytuacjach zjawisk katastr. lub poważnych awarii (auto spec.)</t>
    </r>
  </si>
  <si>
    <r>
      <t xml:space="preserve">Program Rozwoju Obszarów Wiejskich na lata 2014-2020
</t>
    </r>
    <r>
      <rPr>
        <sz val="10"/>
        <rFont val="Arial CE"/>
        <family val="2"/>
      </rPr>
      <t>Dostawa i montaż lamp solarnych na terenie miasta i gminy Płoty</t>
    </r>
  </si>
  <si>
    <r>
      <t xml:space="preserve">Program Rozwoju Obszarów Wiejskich na lata 2014-2020 
</t>
    </r>
    <r>
      <rPr>
        <sz val="10"/>
        <rFont val="Arial CE"/>
        <family val="2"/>
      </rPr>
      <t>Budowa sieci kanalizacyjnej w Wyszoborze, gm. Płoty (dokument.)</t>
    </r>
  </si>
  <si>
    <r>
      <t xml:space="preserve">Program Operacyjny Pomoc Techniczna na lata 2014-2020
</t>
    </r>
    <r>
      <rPr>
        <sz val="10"/>
        <rFont val="Arial CE"/>
        <family val="2"/>
      </rPr>
      <t>Aktualizacja Lokalnego Programu Rewitalizacji Miasta i Gminy Płoty</t>
    </r>
  </si>
  <si>
    <r>
      <t xml:space="preserve">Program Rozwoju Obszarów Wiejskich na lata 2014-2020 
</t>
    </r>
    <r>
      <rPr>
        <sz val="10"/>
        <rFont val="Arial CE"/>
        <family val="2"/>
      </rPr>
      <t>Modernizacja dróg gminnych w gm. Płoty</t>
    </r>
  </si>
  <si>
    <t>600/60016</t>
  </si>
  <si>
    <r>
      <rPr>
        <b/>
        <sz val="10"/>
        <rFont val="Arial CE"/>
        <family val="2"/>
      </rPr>
      <t>Program Operacyjny Rybactwo i Morze na lata 2014-2020</t>
    </r>
    <r>
      <rPr>
        <sz val="10"/>
        <rFont val="Arial CE"/>
        <family val="2"/>
      </rPr>
      <t xml:space="preserve">
Budowa pomostu pływającego służącego do obsługi małych jednostek pływających na rzece Redze</t>
    </r>
  </si>
  <si>
    <t>630/63095</t>
  </si>
  <si>
    <t>900/90095</t>
  </si>
  <si>
    <r>
      <t xml:space="preserve">Regionalny Program Operacyjny WZ 2014-2020
</t>
    </r>
    <r>
      <rPr>
        <sz val="10"/>
        <rFont val="Arial CE"/>
        <family val="2"/>
      </rPr>
      <t>Budowa instalacji fotowoltaicznej i pompy ciepła na oczyszczalni ścieków w Płotach</t>
    </r>
  </si>
  <si>
    <r>
      <t xml:space="preserve">Regionalny Program Operacyjny WZ 2014-2020
</t>
    </r>
    <r>
      <rPr>
        <sz val="10"/>
        <rFont val="Arial CE"/>
        <family val="2"/>
      </rPr>
      <t>Budowa instalacji fotowoltaicznej na ujęciu wody w Płotach</t>
    </r>
  </si>
  <si>
    <r>
      <t xml:space="preserve">Program Rozwoju Obszarów Wiejskich na lata 2014-2020
</t>
    </r>
    <r>
      <rPr>
        <sz val="10"/>
        <rFont val="Arial CE"/>
        <family val="2"/>
      </rPr>
      <t xml:space="preserve">Budowa świetlic wiejskich na ter. Gm. Płoty </t>
    </r>
    <r>
      <rPr>
        <i/>
        <sz val="10"/>
        <rFont val="Arial CE"/>
        <family val="2"/>
      </rPr>
      <t>(dokumentacja)</t>
    </r>
  </si>
  <si>
    <t>921/92109</t>
  </si>
  <si>
    <t>2012 - 2018</t>
  </si>
  <si>
    <t>2006 - 2016</t>
  </si>
  <si>
    <r>
      <t>Zach. Fundusz Ochrony Środowiska i Gospodarki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2"/>
      </rPr>
      <t>Wodnej</t>
    </r>
    <r>
      <rPr>
        <sz val="10"/>
        <rFont val="Arial CE"/>
        <family val="2"/>
      </rPr>
      <t xml:space="preserve">         Termomodernizacja kotłowni w budynku Ochotniczej Straży pożarnej w Płotach przy ul. T. Kościuszki 8A</t>
    </r>
  </si>
  <si>
    <t>2016 - 2017</t>
  </si>
  <si>
    <r>
      <t xml:space="preserve">FUNDUSZ SOŁECKI
</t>
    </r>
    <r>
      <rPr>
        <sz val="10"/>
        <rFont val="Arial CE"/>
        <family val="2"/>
      </rPr>
      <t>Realizacja przedsięwzięć majątkowych</t>
    </r>
  </si>
  <si>
    <t>Wymiana przystanku autobusowego w miejsc. Gostyń, gm. Płoty</t>
  </si>
  <si>
    <t>Utwardzenie terenu przyśw. Wiejskiej w Makowicach, gm. Płoty</t>
  </si>
  <si>
    <t>Budowa wiaty rekreacyjnej w miejscowości Kocierz, gm. Płoty</t>
  </si>
  <si>
    <t>3)</t>
  </si>
  <si>
    <t>900/90002</t>
  </si>
  <si>
    <r>
      <t xml:space="preserve">Program usuwanie azbestu oraz wyrobów zaw. azbest
</t>
    </r>
    <r>
      <rPr>
        <sz val="10"/>
        <rFont val="Arial CE"/>
        <family val="2"/>
      </rPr>
      <t>III etap realizacji programu usuwania azbestu oraz wyrobów zawierających azbest na terenie gm. Płoty</t>
    </r>
  </si>
  <si>
    <t>2013 - 2017</t>
  </si>
  <si>
    <t>Budowa terenów rekreacyjnych i sportowych oraz tras rowerowych wzdłuż rzeki Regi</t>
  </si>
  <si>
    <t>* dot. z Powiatu Gryf.</t>
  </si>
  <si>
    <t>926/92601</t>
  </si>
  <si>
    <r>
      <t xml:space="preserve">Regionalny Program Operacyjny WZ 2014-2020
</t>
    </r>
    <r>
      <rPr>
        <sz val="10"/>
        <rFont val="Arial CE"/>
        <family val="2"/>
      </rPr>
      <t>Budowa ROS-R w Płotach - Budowa hali sport. - wid.</t>
    </r>
  </si>
  <si>
    <r>
      <t xml:space="preserve">Program Operacyjny Innowacyjna Gospodarka 2014-2020
</t>
    </r>
    <r>
      <rPr>
        <sz val="10"/>
        <rFont val="Arial CE"/>
        <family val="2"/>
      </rPr>
      <t>Przygotowanie i uzbrojenie obszaru inwest. na terenie gm. Płoty</t>
    </r>
  </si>
  <si>
    <t>Wykaz przedsięwzięć do WPF
Planowane i realizowane przedsięwzięcia Gminy Płoty na 30 czerwca 2016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</si>
</sst>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[$-415]d\ mmmm\ yyyy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vertAlign val="superscript"/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i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double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43" fontId="0" fillId="0" borderId="26" xfId="0" applyNumberFormat="1" applyFont="1" applyFill="1" applyBorder="1" applyAlignment="1">
      <alignment horizontal="center" vertical="center" wrapText="1"/>
    </xf>
    <xf numFmtId="43" fontId="0" fillId="0" borderId="27" xfId="0" applyNumberFormat="1" applyFont="1" applyFill="1" applyBorder="1" applyAlignment="1">
      <alignment horizontal="center" vertical="center" wrapText="1"/>
    </xf>
    <xf numFmtId="164" fontId="0" fillId="0" borderId="28" xfId="0" applyNumberFormat="1" applyFont="1" applyFill="1" applyBorder="1" applyAlignment="1">
      <alignment horizontal="center" vertical="center" wrapText="1"/>
    </xf>
    <xf numFmtId="43" fontId="0" fillId="0" borderId="28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43" fontId="2" fillId="6" borderId="31" xfId="0" applyNumberFormat="1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top" wrapText="1"/>
    </xf>
    <xf numFmtId="43" fontId="2" fillId="4" borderId="33" xfId="0" applyNumberFormat="1" applyFont="1" applyFill="1" applyBorder="1" applyAlignment="1">
      <alignment horizontal="center" vertical="center" wrapText="1"/>
    </xf>
    <xf numFmtId="43" fontId="2" fillId="4" borderId="31" xfId="0" applyNumberFormat="1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top" wrapText="1"/>
    </xf>
    <xf numFmtId="43" fontId="2" fillId="2" borderId="33" xfId="0" applyNumberFormat="1" applyFont="1" applyFill="1" applyBorder="1" applyAlignment="1">
      <alignment horizontal="center" vertical="center" wrapText="1"/>
    </xf>
    <xf numFmtId="43" fontId="2" fillId="2" borderId="31" xfId="0" applyNumberFormat="1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43" fontId="2" fillId="35" borderId="28" xfId="0" applyNumberFormat="1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top" wrapText="1"/>
    </xf>
    <xf numFmtId="43" fontId="2" fillId="35" borderId="35" xfId="0" applyNumberFormat="1" applyFont="1" applyFill="1" applyBorder="1" applyAlignment="1">
      <alignment horizontal="center" vertical="center" wrapText="1"/>
    </xf>
    <xf numFmtId="164" fontId="2" fillId="35" borderId="36" xfId="0" applyNumberFormat="1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3" fontId="2" fillId="6" borderId="41" xfId="0" applyNumberFormat="1" applyFont="1" applyFill="1" applyBorder="1" applyAlignment="1">
      <alignment horizontal="center" vertical="center" wrapText="1"/>
    </xf>
    <xf numFmtId="43" fontId="2" fillId="6" borderId="42" xfId="0" applyNumberFormat="1" applyFont="1" applyFill="1" applyBorder="1" applyAlignment="1">
      <alignment horizontal="center" vertical="center" wrapText="1"/>
    </xf>
    <xf numFmtId="43" fontId="2" fillId="4" borderId="41" xfId="0" applyNumberFormat="1" applyFont="1" applyFill="1" applyBorder="1" applyAlignment="1">
      <alignment horizontal="center" vertical="center" wrapText="1"/>
    </xf>
    <xf numFmtId="43" fontId="2" fillId="4" borderId="42" xfId="0" applyNumberFormat="1" applyFont="1" applyFill="1" applyBorder="1" applyAlignment="1">
      <alignment horizontal="center" vertical="center" wrapText="1"/>
    </xf>
    <xf numFmtId="43" fontId="2" fillId="2" borderId="41" xfId="0" applyNumberFormat="1" applyFont="1" applyFill="1" applyBorder="1" applyAlignment="1">
      <alignment horizontal="center" vertical="center" wrapText="1"/>
    </xf>
    <xf numFmtId="43" fontId="2" fillId="2" borderId="42" xfId="0" applyNumberFormat="1" applyFont="1" applyFill="1" applyBorder="1" applyAlignment="1">
      <alignment horizontal="center" vertical="center" wrapText="1"/>
    </xf>
    <xf numFmtId="164" fontId="2" fillId="35" borderId="43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horizontal="center" vertical="center" wrapText="1"/>
    </xf>
    <xf numFmtId="43" fontId="2" fillId="35" borderId="44" xfId="0" applyNumberFormat="1" applyFont="1" applyFill="1" applyBorder="1" applyAlignment="1">
      <alignment horizontal="center" vertical="center" wrapText="1"/>
    </xf>
    <xf numFmtId="43" fontId="0" fillId="0" borderId="26" xfId="0" applyNumberFormat="1" applyFont="1" applyBorder="1" applyAlignment="1">
      <alignment horizontal="center" vertical="center" wrapText="1"/>
    </xf>
    <xf numFmtId="43" fontId="0" fillId="0" borderId="28" xfId="0" applyNumberFormat="1" applyFont="1" applyBorder="1" applyAlignment="1">
      <alignment horizontal="center" vertical="center" wrapText="1"/>
    </xf>
    <xf numFmtId="43" fontId="6" fillId="0" borderId="45" xfId="0" applyNumberFormat="1" applyFont="1" applyBorder="1" applyAlignment="1">
      <alignment horizontal="center" vertical="center" wrapText="1"/>
    </xf>
    <xf numFmtId="43" fontId="6" fillId="0" borderId="26" xfId="0" applyNumberFormat="1" applyFont="1" applyBorder="1" applyAlignment="1">
      <alignment horizontal="center" vertical="center" wrapText="1"/>
    </xf>
    <xf numFmtId="43" fontId="6" fillId="0" borderId="28" xfId="0" applyNumberFormat="1" applyFont="1" applyBorder="1" applyAlignment="1">
      <alignment horizontal="center" vertical="center" wrapText="1"/>
    </xf>
    <xf numFmtId="43" fontId="2" fillId="35" borderId="46" xfId="0" applyNumberFormat="1" applyFont="1" applyFill="1" applyBorder="1" applyAlignment="1">
      <alignment horizontal="center" vertical="center" wrapText="1"/>
    </xf>
    <xf numFmtId="164" fontId="2" fillId="35" borderId="46" xfId="0" applyNumberFormat="1" applyFont="1" applyFill="1" applyBorder="1" applyAlignment="1">
      <alignment horizontal="center" vertical="center" wrapText="1"/>
    </xf>
    <xf numFmtId="164" fontId="2" fillId="36" borderId="35" xfId="0" applyNumberFormat="1" applyFont="1" applyFill="1" applyBorder="1" applyAlignment="1">
      <alignment horizontal="center" vertical="center" wrapText="1"/>
    </xf>
    <xf numFmtId="43" fontId="0" fillId="0" borderId="47" xfId="0" applyNumberFormat="1" applyFont="1" applyFill="1" applyBorder="1" applyAlignment="1">
      <alignment horizontal="center" vertical="center" wrapText="1"/>
    </xf>
    <xf numFmtId="43" fontId="0" fillId="0" borderId="48" xfId="0" applyNumberFormat="1" applyFont="1" applyFill="1" applyBorder="1" applyAlignment="1">
      <alignment horizontal="center" vertical="center" wrapText="1"/>
    </xf>
    <xf numFmtId="43" fontId="0" fillId="0" borderId="49" xfId="0" applyNumberFormat="1" applyFont="1" applyFill="1" applyBorder="1" applyAlignment="1">
      <alignment horizontal="center" vertical="center" wrapText="1"/>
    </xf>
    <xf numFmtId="164" fontId="0" fillId="0" borderId="47" xfId="0" applyNumberFormat="1" applyFont="1" applyFill="1" applyBorder="1" applyAlignment="1">
      <alignment horizontal="center" vertical="center" wrapText="1"/>
    </xf>
    <xf numFmtId="164" fontId="0" fillId="0" borderId="44" xfId="0" applyNumberFormat="1" applyFont="1" applyFill="1" applyBorder="1" applyAlignment="1">
      <alignment horizontal="center" vertical="center" wrapText="1"/>
    </xf>
    <xf numFmtId="43" fontId="0" fillId="0" borderId="44" xfId="0" applyNumberFormat="1" applyFont="1" applyFill="1" applyBorder="1" applyAlignment="1">
      <alignment horizontal="center" vertical="center" wrapText="1"/>
    </xf>
    <xf numFmtId="43" fontId="2" fillId="6" borderId="33" xfId="0" applyNumberFormat="1" applyFont="1" applyFill="1" applyBorder="1" applyAlignment="1">
      <alignment horizontal="center" vertical="center" wrapText="1"/>
    </xf>
    <xf numFmtId="43" fontId="0" fillId="0" borderId="50" xfId="0" applyNumberFormat="1" applyFont="1" applyFill="1" applyBorder="1" applyAlignment="1">
      <alignment horizontal="center" vertical="center" wrapText="1"/>
    </xf>
    <xf numFmtId="43" fontId="0" fillId="0" borderId="51" xfId="0" applyNumberFormat="1" applyFont="1" applyFill="1" applyBorder="1" applyAlignment="1">
      <alignment horizontal="center" vertical="center" wrapText="1"/>
    </xf>
    <xf numFmtId="43" fontId="2" fillId="35" borderId="52" xfId="0" applyNumberFormat="1" applyFont="1" applyFill="1" applyBorder="1" applyAlignment="1">
      <alignment horizontal="center" vertical="center" wrapText="1"/>
    </xf>
    <xf numFmtId="43" fontId="2" fillId="36" borderId="52" xfId="0" applyNumberFormat="1" applyFont="1" applyFill="1" applyBorder="1" applyAlignment="1">
      <alignment horizontal="center" vertical="center" wrapText="1"/>
    </xf>
    <xf numFmtId="43" fontId="0" fillId="0" borderId="50" xfId="0" applyNumberFormat="1" applyFont="1" applyBorder="1" applyAlignment="1">
      <alignment horizontal="center" vertical="center" wrapText="1"/>
    </xf>
    <xf numFmtId="43" fontId="0" fillId="0" borderId="53" xfId="0" applyNumberFormat="1" applyFont="1" applyBorder="1" applyAlignment="1">
      <alignment horizontal="center" vertical="center" wrapText="1"/>
    </xf>
    <xf numFmtId="43" fontId="6" fillId="0" borderId="50" xfId="0" applyNumberFormat="1" applyFont="1" applyBorder="1" applyAlignment="1">
      <alignment horizontal="center" vertical="center" wrapText="1"/>
    </xf>
    <xf numFmtId="43" fontId="6" fillId="0" borderId="53" xfId="0" applyNumberFormat="1" applyFont="1" applyBorder="1" applyAlignment="1">
      <alignment horizontal="center" vertical="center" wrapText="1"/>
    </xf>
    <xf numFmtId="164" fontId="0" fillId="34" borderId="54" xfId="0" applyNumberFormat="1" applyFont="1" applyFill="1" applyBorder="1" applyAlignment="1">
      <alignment horizontal="center" vertical="center" wrapText="1"/>
    </xf>
    <xf numFmtId="164" fontId="0" fillId="33" borderId="54" xfId="0" applyNumberFormat="1" applyFont="1" applyFill="1" applyBorder="1" applyAlignment="1">
      <alignment horizontal="center" vertical="center" wrapText="1"/>
    </xf>
    <xf numFmtId="164" fontId="0" fillId="2" borderId="55" xfId="0" applyNumberFormat="1" applyFont="1" applyFill="1" applyBorder="1" applyAlignment="1">
      <alignment horizontal="center" vertical="center" wrapText="1"/>
    </xf>
    <xf numFmtId="164" fontId="0" fillId="34" borderId="56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34" borderId="33" xfId="0" applyNumberFormat="1" applyFont="1" applyFill="1" applyBorder="1" applyAlignment="1">
      <alignment horizontal="center" vertical="center" wrapText="1"/>
    </xf>
    <xf numFmtId="164" fontId="2" fillId="2" borderId="43" xfId="0" applyNumberFormat="1" applyFont="1" applyFill="1" applyBorder="1" applyAlignment="1">
      <alignment horizontal="center" vertical="center" wrapText="1"/>
    </xf>
    <xf numFmtId="164" fontId="2" fillId="34" borderId="36" xfId="0" applyNumberFormat="1" applyFont="1" applyFill="1" applyBorder="1" applyAlignment="1">
      <alignment horizontal="center" vertical="center" wrapText="1"/>
    </xf>
    <xf numFmtId="164" fontId="2" fillId="35" borderId="44" xfId="0" applyNumberFormat="1" applyFont="1" applyFill="1" applyBorder="1" applyAlignment="1">
      <alignment horizontal="center" vertical="center" wrapText="1"/>
    </xf>
    <xf numFmtId="164" fontId="2" fillId="36" borderId="28" xfId="0" applyNumberFormat="1" applyFont="1" applyFill="1" applyBorder="1" applyAlignment="1">
      <alignment horizontal="center" vertical="center" wrapText="1"/>
    </xf>
    <xf numFmtId="164" fontId="0" fillId="0" borderId="57" xfId="0" applyNumberFormat="1" applyFont="1" applyBorder="1" applyAlignment="1">
      <alignment horizontal="center" vertical="center" wrapText="1"/>
    </xf>
    <xf numFmtId="164" fontId="0" fillId="4" borderId="55" xfId="0" applyNumberFormat="1" applyFont="1" applyFill="1" applyBorder="1" applyAlignment="1">
      <alignment horizontal="center" vertical="center" wrapText="1"/>
    </xf>
    <xf numFmtId="164" fontId="0" fillId="33" borderId="56" xfId="0" applyNumberFormat="1" applyFont="1" applyFill="1" applyBorder="1" applyAlignment="1">
      <alignment horizontal="center" vertical="center" wrapText="1"/>
    </xf>
    <xf numFmtId="43" fontId="2" fillId="36" borderId="35" xfId="0" applyNumberFormat="1" applyFont="1" applyFill="1" applyBorder="1" applyAlignment="1">
      <alignment horizontal="center" vertical="center" wrapText="1"/>
    </xf>
    <xf numFmtId="43" fontId="0" fillId="0" borderId="58" xfId="0" applyNumberFormat="1" applyFont="1" applyBorder="1" applyAlignment="1">
      <alignment horizontal="center" vertical="center" wrapText="1"/>
    </xf>
    <xf numFmtId="43" fontId="2" fillId="34" borderId="59" xfId="0" applyNumberFormat="1" applyFont="1" applyFill="1" applyBorder="1" applyAlignment="1">
      <alignment horizontal="center" vertical="center" wrapText="1"/>
    </xf>
    <xf numFmtId="43" fontId="2" fillId="35" borderId="52" xfId="0" applyNumberFormat="1" applyFont="1" applyFill="1" applyBorder="1" applyAlignment="1">
      <alignment vertical="center" wrapText="1"/>
    </xf>
    <xf numFmtId="10" fontId="2" fillId="36" borderId="52" xfId="0" applyNumberFormat="1" applyFont="1" applyFill="1" applyBorder="1" applyAlignment="1">
      <alignment horizontal="center" vertical="center" wrapText="1"/>
    </xf>
    <xf numFmtId="10" fontId="0" fillId="0" borderId="50" xfId="0" applyNumberFormat="1" applyFont="1" applyBorder="1" applyAlignment="1">
      <alignment horizontal="center" vertical="center" wrapText="1"/>
    </xf>
    <xf numFmtId="10" fontId="2" fillId="35" borderId="52" xfId="0" applyNumberFormat="1" applyFont="1" applyFill="1" applyBorder="1" applyAlignment="1">
      <alignment horizontal="center" vertical="center" wrapText="1"/>
    </xf>
    <xf numFmtId="10" fontId="0" fillId="0" borderId="50" xfId="0" applyNumberFormat="1" applyFont="1" applyFill="1" applyBorder="1" applyAlignment="1">
      <alignment horizontal="center" vertical="center" wrapText="1"/>
    </xf>
    <xf numFmtId="10" fontId="6" fillId="0" borderId="60" xfId="0" applyNumberFormat="1" applyFont="1" applyBorder="1" applyAlignment="1">
      <alignment horizontal="center" vertical="center" wrapText="1"/>
    </xf>
    <xf numFmtId="10" fontId="0" fillId="0" borderId="58" xfId="0" applyNumberFormat="1" applyFont="1" applyBorder="1" applyAlignment="1">
      <alignment horizontal="center" vertical="center" wrapText="1"/>
    </xf>
    <xf numFmtId="10" fontId="0" fillId="0" borderId="51" xfId="0" applyNumberFormat="1" applyFont="1" applyFill="1" applyBorder="1" applyAlignment="1">
      <alignment horizontal="center" vertical="center" wrapText="1"/>
    </xf>
    <xf numFmtId="164" fontId="2" fillId="35" borderId="61" xfId="0" applyNumberFormat="1" applyFont="1" applyFill="1" applyBorder="1" applyAlignment="1">
      <alignment horizontal="center" vertical="center" wrapText="1"/>
    </xf>
    <xf numFmtId="164" fontId="2" fillId="36" borderId="62" xfId="0" applyNumberFormat="1" applyFont="1" applyFill="1" applyBorder="1" applyAlignment="1">
      <alignment horizontal="center" vertical="center" wrapText="1"/>
    </xf>
    <xf numFmtId="10" fontId="2" fillId="34" borderId="59" xfId="0" applyNumberFormat="1" applyFont="1" applyFill="1" applyBorder="1" applyAlignment="1">
      <alignment horizontal="center" vertical="center" wrapText="1"/>
    </xf>
    <xf numFmtId="10" fontId="2" fillId="34" borderId="63" xfId="0" applyNumberFormat="1" applyFont="1" applyFill="1" applyBorder="1" applyAlignment="1">
      <alignment horizontal="center" vertical="center" wrapText="1"/>
    </xf>
    <xf numFmtId="10" fontId="2" fillId="37" borderId="63" xfId="0" applyNumberFormat="1" applyFont="1" applyFill="1" applyBorder="1" applyAlignment="1">
      <alignment horizontal="center" vertical="center" wrapText="1"/>
    </xf>
    <xf numFmtId="43" fontId="2" fillId="37" borderId="64" xfId="0" applyNumberFormat="1" applyFont="1" applyFill="1" applyBorder="1" applyAlignment="1">
      <alignment horizontal="center" vertical="center" wrapText="1"/>
    </xf>
    <xf numFmtId="10" fontId="2" fillId="37" borderId="64" xfId="0" applyNumberFormat="1" applyFont="1" applyFill="1" applyBorder="1" applyAlignment="1">
      <alignment horizontal="center" vertical="center" wrapText="1"/>
    </xf>
    <xf numFmtId="10" fontId="2" fillId="33" borderId="63" xfId="0" applyNumberFormat="1" applyFont="1" applyFill="1" applyBorder="1" applyAlignment="1">
      <alignment horizontal="center" vertical="center" wrapText="1"/>
    </xf>
    <xf numFmtId="43" fontId="2" fillId="33" borderId="64" xfId="0" applyNumberFormat="1" applyFont="1" applyFill="1" applyBorder="1" applyAlignment="1">
      <alignment horizontal="center" vertical="center" wrapText="1"/>
    </xf>
    <xf numFmtId="10" fontId="2" fillId="33" borderId="64" xfId="0" applyNumberFormat="1" applyFont="1" applyFill="1" applyBorder="1" applyAlignment="1">
      <alignment horizontal="center" vertical="center" wrapText="1"/>
    </xf>
    <xf numFmtId="43" fontId="2" fillId="34" borderId="64" xfId="0" applyNumberFormat="1" applyFont="1" applyFill="1" applyBorder="1" applyAlignment="1">
      <alignment horizontal="center" vertical="center" wrapText="1"/>
    </xf>
    <xf numFmtId="10" fontId="2" fillId="34" borderId="64" xfId="0" applyNumberFormat="1" applyFont="1" applyFill="1" applyBorder="1" applyAlignment="1">
      <alignment horizontal="center" vertical="center" wrapText="1"/>
    </xf>
    <xf numFmtId="10" fontId="0" fillId="0" borderId="60" xfId="0" applyNumberFormat="1" applyFont="1" applyFill="1" applyBorder="1" applyAlignment="1">
      <alignment horizontal="center" vertical="center" wrapText="1"/>
    </xf>
    <xf numFmtId="164" fontId="0" fillId="38" borderId="49" xfId="0" applyNumberFormat="1" applyFont="1" applyFill="1" applyBorder="1" applyAlignment="1">
      <alignment horizontal="center" vertical="center" wrapText="1"/>
    </xf>
    <xf numFmtId="164" fontId="0" fillId="38" borderId="47" xfId="0" applyNumberFormat="1" applyFont="1" applyFill="1" applyBorder="1" applyAlignment="1">
      <alignment horizontal="center" vertical="center" wrapText="1"/>
    </xf>
    <xf numFmtId="43" fontId="0" fillId="38" borderId="47" xfId="0" applyNumberFormat="1" applyFont="1" applyFill="1" applyBorder="1" applyAlignment="1">
      <alignment horizontal="center" vertical="center" wrapText="1"/>
    </xf>
    <xf numFmtId="43" fontId="0" fillId="38" borderId="44" xfId="0" applyNumberFormat="1" applyFont="1" applyFill="1" applyBorder="1" applyAlignment="1">
      <alignment horizontal="center" vertical="center" wrapText="1"/>
    </xf>
    <xf numFmtId="164" fontId="0" fillId="38" borderId="65" xfId="0" applyNumberFormat="1" applyFont="1" applyFill="1" applyBorder="1" applyAlignment="1">
      <alignment horizontal="center" vertical="center" wrapText="1"/>
    </xf>
    <xf numFmtId="164" fontId="0" fillId="38" borderId="44" xfId="0" applyNumberFormat="1" applyFont="1" applyFill="1" applyBorder="1" applyAlignment="1">
      <alignment horizontal="center" vertical="center" wrapText="1"/>
    </xf>
    <xf numFmtId="43" fontId="6" fillId="38" borderId="48" xfId="0" applyNumberFormat="1" applyFont="1" applyFill="1" applyBorder="1" applyAlignment="1">
      <alignment horizontal="center" vertical="center" wrapText="1"/>
    </xf>
    <xf numFmtId="43" fontId="6" fillId="38" borderId="47" xfId="0" applyNumberFormat="1" applyFont="1" applyFill="1" applyBorder="1" applyAlignment="1">
      <alignment horizontal="center" vertical="center" wrapText="1"/>
    </xf>
    <xf numFmtId="43" fontId="6" fillId="38" borderId="4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64" fontId="2" fillId="35" borderId="28" xfId="0" applyNumberFormat="1" applyFont="1" applyFill="1" applyBorder="1" applyAlignment="1">
      <alignment horizontal="center" vertical="center" wrapText="1"/>
    </xf>
    <xf numFmtId="43" fontId="0" fillId="0" borderId="66" xfId="0" applyNumberFormat="1" applyFont="1" applyBorder="1" applyAlignment="1">
      <alignment horizontal="center" vertical="center" wrapText="1"/>
    </xf>
    <xf numFmtId="0" fontId="0" fillId="0" borderId="67" xfId="0" applyFont="1" applyBorder="1" applyAlignment="1">
      <alignment vertical="center" wrapText="1"/>
    </xf>
    <xf numFmtId="164" fontId="0" fillId="38" borderId="68" xfId="0" applyNumberFormat="1" applyFont="1" applyFill="1" applyBorder="1" applyAlignment="1">
      <alignment horizontal="center" vertical="center" wrapText="1"/>
    </xf>
    <xf numFmtId="164" fontId="0" fillId="0" borderId="69" xfId="0" applyNumberFormat="1" applyFont="1" applyBorder="1" applyAlignment="1">
      <alignment horizontal="center" vertical="center" wrapText="1"/>
    </xf>
    <xf numFmtId="0" fontId="0" fillId="0" borderId="69" xfId="0" applyFont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 wrapText="1"/>
    </xf>
    <xf numFmtId="43" fontId="2" fillId="36" borderId="59" xfId="0" applyNumberFormat="1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vertical="center" wrapText="1"/>
    </xf>
    <xf numFmtId="43" fontId="2" fillId="36" borderId="53" xfId="0" applyNumberFormat="1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vertical="center" wrapText="1"/>
    </xf>
    <xf numFmtId="164" fontId="0" fillId="0" borderId="73" xfId="0" applyNumberFormat="1" applyFont="1" applyFill="1" applyBorder="1" applyAlignment="1">
      <alignment horizontal="center" vertical="center" wrapText="1"/>
    </xf>
    <xf numFmtId="164" fontId="0" fillId="0" borderId="74" xfId="0" applyNumberFormat="1" applyFont="1" applyFill="1" applyBorder="1" applyAlignment="1">
      <alignment horizontal="center" vertical="center" wrapText="1"/>
    </xf>
    <xf numFmtId="43" fontId="0" fillId="0" borderId="75" xfId="0" applyNumberFormat="1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7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77" xfId="0" applyFont="1" applyBorder="1" applyAlignment="1">
      <alignment vertical="center" wrapText="1"/>
    </xf>
    <xf numFmtId="43" fontId="0" fillId="0" borderId="53" xfId="0" applyNumberFormat="1" applyFont="1" applyFill="1" applyBorder="1" applyAlignment="1">
      <alignment horizontal="center" vertical="center" wrapText="1"/>
    </xf>
    <xf numFmtId="43" fontId="6" fillId="0" borderId="60" xfId="0" applyNumberFormat="1" applyFont="1" applyBorder="1" applyAlignment="1">
      <alignment horizontal="center" vertical="center" wrapText="1"/>
    </xf>
    <xf numFmtId="0" fontId="0" fillId="0" borderId="78" xfId="0" applyFont="1" applyFill="1" applyBorder="1" applyAlignment="1">
      <alignment vertical="center" wrapText="1"/>
    </xf>
    <xf numFmtId="164" fontId="0" fillId="38" borderId="73" xfId="0" applyNumberFormat="1" applyFont="1" applyFill="1" applyBorder="1" applyAlignment="1">
      <alignment horizontal="center" vertical="center" wrapText="1"/>
    </xf>
    <xf numFmtId="43" fontId="0" fillId="0" borderId="75" xfId="0" applyNumberFormat="1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top" wrapText="1"/>
    </xf>
    <xf numFmtId="2" fontId="7" fillId="0" borderId="80" xfId="0" applyNumberFormat="1" applyFont="1" applyBorder="1" applyAlignment="1">
      <alignment horizontal="right" vertical="center" wrapText="1"/>
    </xf>
    <xf numFmtId="2" fontId="7" fillId="0" borderId="81" xfId="0" applyNumberFormat="1" applyFont="1" applyBorder="1" applyAlignment="1">
      <alignment horizontal="right" vertical="center" wrapText="1"/>
    </xf>
    <xf numFmtId="10" fontId="2" fillId="36" borderId="82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83" xfId="0" applyFont="1" applyBorder="1" applyAlignment="1">
      <alignment vertical="center" wrapText="1"/>
    </xf>
    <xf numFmtId="10" fontId="2" fillId="36" borderId="53" xfId="0" applyNumberFormat="1" applyFont="1" applyFill="1" applyBorder="1" applyAlignment="1">
      <alignment horizontal="center" vertical="center" wrapText="1"/>
    </xf>
    <xf numFmtId="164" fontId="2" fillId="35" borderId="84" xfId="0" applyNumberFormat="1" applyFont="1" applyFill="1" applyBorder="1" applyAlignment="1">
      <alignment horizontal="center" vertical="center" wrapText="1"/>
    </xf>
    <xf numFmtId="164" fontId="2" fillId="36" borderId="85" xfId="0" applyNumberFormat="1" applyFont="1" applyFill="1" applyBorder="1" applyAlignment="1">
      <alignment horizontal="center" vertical="center" wrapText="1"/>
    </xf>
    <xf numFmtId="10" fontId="2" fillId="36" borderId="86" xfId="0" applyNumberFormat="1" applyFont="1" applyFill="1" applyBorder="1" applyAlignment="1">
      <alignment horizontal="center" vertical="center" wrapText="1"/>
    </xf>
    <xf numFmtId="0" fontId="0" fillId="0" borderId="74" xfId="0" applyFont="1" applyBorder="1" applyAlignment="1">
      <alignment vertical="center" wrapText="1"/>
    </xf>
    <xf numFmtId="164" fontId="0" fillId="0" borderId="74" xfId="0" applyNumberFormat="1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" fillId="35" borderId="87" xfId="0" applyFont="1" applyFill="1" applyBorder="1" applyAlignment="1">
      <alignment horizontal="center" vertical="center" wrapText="1"/>
    </xf>
    <xf numFmtId="0" fontId="0" fillId="35" borderId="87" xfId="0" applyFont="1" applyFill="1" applyBorder="1" applyAlignment="1">
      <alignment horizontal="center" vertical="center" wrapText="1"/>
    </xf>
    <xf numFmtId="0" fontId="0" fillId="35" borderId="88" xfId="0" applyFont="1" applyFill="1" applyBorder="1" applyAlignment="1">
      <alignment horizontal="center" vertical="center" wrapText="1"/>
    </xf>
    <xf numFmtId="0" fontId="0" fillId="35" borderId="89" xfId="0" applyFont="1" applyFill="1" applyBorder="1" applyAlignment="1">
      <alignment horizontal="center" vertical="center" wrapText="1"/>
    </xf>
    <xf numFmtId="0" fontId="0" fillId="35" borderId="90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34" borderId="95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96" xfId="0" applyFont="1" applyFill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8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35" borderId="99" xfId="0" applyFont="1" applyFill="1" applyBorder="1" applyAlignment="1">
      <alignment horizontal="center" vertical="center" wrapText="1"/>
    </xf>
    <xf numFmtId="0" fontId="0" fillId="35" borderId="99" xfId="0" applyFont="1" applyFill="1" applyBorder="1" applyAlignment="1">
      <alignment horizontal="center" vertical="center" wrapText="1"/>
    </xf>
    <xf numFmtId="0" fontId="0" fillId="35" borderId="100" xfId="0" applyFont="1" applyFill="1" applyBorder="1" applyAlignment="1">
      <alignment horizontal="center" vertical="center" wrapText="1"/>
    </xf>
    <xf numFmtId="0" fontId="0" fillId="35" borderId="10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03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10" fillId="36" borderId="63" xfId="0" applyFont="1" applyFill="1" applyBorder="1" applyAlignment="1">
      <alignment horizontal="center" vertical="center" wrapText="1"/>
    </xf>
    <xf numFmtId="0" fontId="0" fillId="0" borderId="104" xfId="0" applyFill="1" applyBorder="1" applyAlignment="1">
      <alignment horizontal="center" vertical="center" wrapText="1"/>
    </xf>
    <xf numFmtId="0" fontId="0" fillId="0" borderId="104" xfId="0" applyFont="1" applyFill="1" applyBorder="1" applyAlignment="1">
      <alignment horizontal="center" vertical="center" wrapText="1"/>
    </xf>
    <xf numFmtId="0" fontId="2" fillId="33" borderId="105" xfId="0" applyFont="1" applyFill="1" applyBorder="1" applyAlignment="1">
      <alignment horizontal="center" vertical="center" wrapText="1"/>
    </xf>
    <xf numFmtId="0" fontId="2" fillId="34" borderId="105" xfId="0" applyFont="1" applyFill="1" applyBorder="1" applyAlignment="1">
      <alignment horizontal="center" vertical="center" wrapText="1"/>
    </xf>
    <xf numFmtId="0" fontId="2" fillId="34" borderId="106" xfId="0" applyFont="1" applyFill="1" applyBorder="1" applyAlignment="1">
      <alignment horizontal="center" vertical="center" wrapText="1"/>
    </xf>
    <xf numFmtId="0" fontId="10" fillId="37" borderId="107" xfId="0" applyFont="1" applyFill="1" applyBorder="1" applyAlignment="1">
      <alignment horizontal="center" vertical="top" wrapText="1"/>
    </xf>
    <xf numFmtId="0" fontId="10" fillId="37" borderId="108" xfId="0" applyFont="1" applyFill="1" applyBorder="1" applyAlignment="1">
      <alignment horizontal="center" vertical="top" wrapText="1"/>
    </xf>
    <xf numFmtId="0" fontId="10" fillId="37" borderId="109" xfId="0" applyFont="1" applyFill="1" applyBorder="1" applyAlignment="1">
      <alignment horizontal="center" vertical="top" wrapText="1"/>
    </xf>
    <xf numFmtId="0" fontId="10" fillId="37" borderId="110" xfId="0" applyFont="1" applyFill="1" applyBorder="1" applyAlignment="1">
      <alignment horizontal="center" vertical="top" wrapText="1"/>
    </xf>
    <xf numFmtId="0" fontId="10" fillId="37" borderId="0" xfId="0" applyFont="1" applyFill="1" applyBorder="1" applyAlignment="1">
      <alignment horizontal="center" vertical="top" wrapText="1"/>
    </xf>
    <xf numFmtId="0" fontId="10" fillId="37" borderId="111" xfId="0" applyFont="1" applyFill="1" applyBorder="1" applyAlignment="1">
      <alignment horizontal="center" vertical="top" wrapText="1"/>
    </xf>
    <xf numFmtId="0" fontId="10" fillId="37" borderId="79" xfId="0" applyFont="1" applyFill="1" applyBorder="1" applyAlignment="1">
      <alignment horizontal="center" vertical="top" wrapText="1"/>
    </xf>
    <xf numFmtId="0" fontId="10" fillId="37" borderId="76" xfId="0" applyFont="1" applyFill="1" applyBorder="1" applyAlignment="1">
      <alignment horizontal="center" vertical="top" wrapText="1"/>
    </xf>
    <xf numFmtId="0" fontId="10" fillId="37" borderId="112" xfId="0" applyFont="1" applyFill="1" applyBorder="1" applyAlignment="1">
      <alignment horizontal="center" vertical="top" wrapText="1"/>
    </xf>
    <xf numFmtId="0" fontId="0" fillId="0" borderId="102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36" borderId="113" xfId="0" applyFont="1" applyFill="1" applyBorder="1" applyAlignment="1">
      <alignment horizontal="center" vertical="center" wrapText="1"/>
    </xf>
    <xf numFmtId="0" fontId="10" fillId="36" borderId="114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justify" vertical="top" wrapText="1"/>
    </xf>
    <xf numFmtId="0" fontId="2" fillId="35" borderId="96" xfId="0" applyFont="1" applyFill="1" applyBorder="1" applyAlignment="1">
      <alignment horizontal="center" vertical="center" wrapText="1"/>
    </xf>
    <xf numFmtId="0" fontId="2" fillId="35" borderId="89" xfId="0" applyFont="1" applyFill="1" applyBorder="1" applyAlignment="1">
      <alignment horizontal="center" vertical="center" wrapText="1"/>
    </xf>
    <xf numFmtId="0" fontId="2" fillId="37" borderId="106" xfId="0" applyFont="1" applyFill="1" applyBorder="1" applyAlignment="1">
      <alignment horizontal="center" vertical="center" wrapText="1"/>
    </xf>
    <xf numFmtId="0" fontId="2" fillId="36" borderId="115" xfId="0" applyFont="1" applyFill="1" applyBorder="1" applyAlignment="1">
      <alignment horizontal="center" vertical="center" wrapText="1"/>
    </xf>
    <xf numFmtId="0" fontId="2" fillId="36" borderId="116" xfId="0" applyFont="1" applyFill="1" applyBorder="1" applyAlignment="1">
      <alignment horizontal="center" vertical="center" wrapText="1"/>
    </xf>
    <xf numFmtId="0" fontId="2" fillId="36" borderId="117" xfId="0" applyFont="1" applyFill="1" applyBorder="1" applyAlignment="1">
      <alignment horizontal="center" vertical="center" wrapText="1"/>
    </xf>
    <xf numFmtId="0" fontId="2" fillId="36" borderId="114" xfId="0" applyFont="1" applyFill="1" applyBorder="1" applyAlignment="1">
      <alignment horizontal="center" vertical="center" wrapText="1"/>
    </xf>
    <xf numFmtId="0" fontId="2" fillId="36" borderId="96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5" borderId="115" xfId="0" applyFont="1" applyFill="1" applyBorder="1" applyAlignment="1">
      <alignment horizontal="center" vertical="center" wrapText="1"/>
    </xf>
    <xf numFmtId="0" fontId="2" fillId="35" borderId="116" xfId="0" applyFont="1" applyFill="1" applyBorder="1" applyAlignment="1">
      <alignment horizontal="center" vertical="center" wrapText="1"/>
    </xf>
    <xf numFmtId="0" fontId="2" fillId="35" borderId="117" xfId="0" applyFont="1" applyFill="1" applyBorder="1" applyAlignment="1">
      <alignment horizontal="center" vertical="center" wrapText="1"/>
    </xf>
    <xf numFmtId="0" fontId="2" fillId="35" borderId="114" xfId="0" applyFont="1" applyFill="1" applyBorder="1" applyAlignment="1">
      <alignment horizontal="center" vertical="center" wrapText="1"/>
    </xf>
    <xf numFmtId="0" fontId="10" fillId="36" borderId="118" xfId="0" applyFont="1" applyFill="1" applyBorder="1" applyAlignment="1">
      <alignment horizontal="center" vertical="center" wrapText="1"/>
    </xf>
    <xf numFmtId="0" fontId="2" fillId="33" borderId="106" xfId="0" applyFont="1" applyFill="1" applyBorder="1" applyAlignment="1">
      <alignment horizontal="center" vertical="center" wrapText="1"/>
    </xf>
    <xf numFmtId="0" fontId="2" fillId="37" borderId="105" xfId="0" applyFont="1" applyFill="1" applyBorder="1" applyAlignment="1">
      <alignment horizontal="center" vertical="center" wrapText="1"/>
    </xf>
    <xf numFmtId="0" fontId="2" fillId="36" borderId="119" xfId="0" applyFont="1" applyFill="1" applyBorder="1" applyAlignment="1">
      <alignment horizontal="center" vertical="center" wrapText="1"/>
    </xf>
    <xf numFmtId="0" fontId="2" fillId="36" borderId="120" xfId="0" applyFont="1" applyFill="1" applyBorder="1" applyAlignment="1">
      <alignment horizontal="center" vertical="center" wrapText="1"/>
    </xf>
    <xf numFmtId="0" fontId="2" fillId="36" borderId="89" xfId="0" applyFont="1" applyFill="1" applyBorder="1" applyAlignment="1">
      <alignment horizontal="center" vertical="center" wrapText="1"/>
    </xf>
    <xf numFmtId="0" fontId="2" fillId="36" borderId="90" xfId="0" applyFont="1" applyFill="1" applyBorder="1" applyAlignment="1">
      <alignment horizontal="center" vertical="center" wrapText="1"/>
    </xf>
    <xf numFmtId="0" fontId="0" fillId="36" borderId="101" xfId="0" applyFont="1" applyFill="1" applyBorder="1" applyAlignment="1">
      <alignment horizontal="center" vertical="center" wrapText="1"/>
    </xf>
    <xf numFmtId="0" fontId="0" fillId="0" borderId="121" xfId="0" applyFont="1" applyBorder="1" applyAlignment="1">
      <alignment horizontal="center" vertical="center" wrapText="1"/>
    </xf>
    <xf numFmtId="0" fontId="2" fillId="35" borderId="100" xfId="0" applyFont="1" applyFill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122" xfId="0" applyFont="1" applyFill="1" applyBorder="1" applyAlignment="1">
      <alignment horizontal="center" vertical="center" wrapText="1"/>
    </xf>
    <xf numFmtId="0" fontId="0" fillId="0" borderId="123" xfId="0" applyFont="1" applyFill="1" applyBorder="1" applyAlignment="1">
      <alignment horizontal="center" vertical="center" wrapText="1"/>
    </xf>
    <xf numFmtId="0" fontId="0" fillId="0" borderId="124" xfId="0" applyFont="1" applyFill="1" applyBorder="1" applyAlignment="1">
      <alignment horizontal="center" vertical="center" wrapText="1"/>
    </xf>
    <xf numFmtId="0" fontId="0" fillId="0" borderId="125" xfId="0" applyFont="1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2" fillId="36" borderId="127" xfId="0" applyFont="1" applyFill="1" applyBorder="1" applyAlignment="1">
      <alignment horizontal="center" vertical="center" wrapText="1"/>
    </xf>
    <xf numFmtId="0" fontId="2" fillId="36" borderId="128" xfId="0" applyFont="1" applyFill="1" applyBorder="1" applyAlignment="1">
      <alignment horizontal="center" vertical="center" wrapText="1"/>
    </xf>
    <xf numFmtId="0" fontId="2" fillId="36" borderId="129" xfId="0" applyFont="1" applyFill="1" applyBorder="1" applyAlignment="1">
      <alignment horizontal="center" vertical="center" wrapText="1"/>
    </xf>
    <xf numFmtId="0" fontId="2" fillId="36" borderId="130" xfId="0" applyFont="1" applyFill="1" applyBorder="1" applyAlignment="1">
      <alignment horizontal="center" vertical="center" wrapText="1"/>
    </xf>
    <xf numFmtId="0" fontId="2" fillId="36" borderId="131" xfId="0" applyFont="1" applyFill="1" applyBorder="1" applyAlignment="1">
      <alignment horizontal="center" vertical="center" wrapText="1"/>
    </xf>
    <xf numFmtId="0" fontId="2" fillId="36" borderId="132" xfId="0" applyFont="1" applyFill="1" applyBorder="1" applyAlignment="1">
      <alignment horizontal="center" vertical="center" wrapText="1"/>
    </xf>
    <xf numFmtId="0" fontId="0" fillId="0" borderId="133" xfId="0" applyFont="1" applyBorder="1" applyAlignment="1">
      <alignment horizontal="center" vertical="center" wrapText="1"/>
    </xf>
    <xf numFmtId="0" fontId="0" fillId="0" borderId="134" xfId="0" applyFont="1" applyBorder="1" applyAlignment="1">
      <alignment horizontal="center" vertical="center" wrapText="1"/>
    </xf>
    <xf numFmtId="0" fontId="0" fillId="36" borderId="135" xfId="0" applyFont="1" applyFill="1" applyBorder="1" applyAlignment="1">
      <alignment horizontal="center" vertical="center" wrapText="1"/>
    </xf>
    <xf numFmtId="0" fontId="2" fillId="36" borderId="136" xfId="0" applyFont="1" applyFill="1" applyBorder="1" applyAlignment="1">
      <alignment horizontal="center" vertical="center" wrapText="1"/>
    </xf>
    <xf numFmtId="0" fontId="2" fillId="36" borderId="99" xfId="0" applyFont="1" applyFill="1" applyBorder="1" applyAlignment="1">
      <alignment horizontal="center" vertical="center" wrapText="1"/>
    </xf>
    <xf numFmtId="0" fontId="2" fillId="36" borderId="100" xfId="0" applyFont="1" applyFill="1" applyBorder="1" applyAlignment="1">
      <alignment horizontal="center" vertical="center" wrapText="1"/>
    </xf>
    <xf numFmtId="0" fontId="0" fillId="36" borderId="13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justify" vertical="center" wrapText="1"/>
    </xf>
    <xf numFmtId="0" fontId="2" fillId="33" borderId="137" xfId="0" applyFont="1" applyFill="1" applyBorder="1" applyAlignment="1">
      <alignment horizontal="justify" vertical="center" wrapText="1"/>
    </xf>
    <xf numFmtId="0" fontId="2" fillId="33" borderId="54" xfId="0" applyFont="1" applyFill="1" applyBorder="1" applyAlignment="1">
      <alignment horizontal="justify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138" xfId="0" applyFont="1" applyBorder="1" applyAlignment="1">
      <alignment horizontal="center" vertical="center" wrapText="1"/>
    </xf>
    <xf numFmtId="0" fontId="0" fillId="0" borderId="1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justify" vertical="center" wrapText="1"/>
    </xf>
    <xf numFmtId="0" fontId="2" fillId="34" borderId="34" xfId="0" applyFont="1" applyFill="1" applyBorder="1" applyAlignment="1">
      <alignment horizontal="justify" vertical="center" wrapText="1"/>
    </xf>
    <xf numFmtId="0" fontId="2" fillId="34" borderId="137" xfId="0" applyFont="1" applyFill="1" applyBorder="1" applyAlignment="1">
      <alignment horizontal="justify" vertical="center" wrapText="1"/>
    </xf>
    <xf numFmtId="0" fontId="2" fillId="34" borderId="54" xfId="0" applyFont="1" applyFill="1" applyBorder="1" applyAlignment="1">
      <alignment horizontal="justify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137" xfId="0" applyFont="1" applyFill="1" applyBorder="1" applyAlignment="1">
      <alignment horizontal="left" vertical="center" wrapText="1"/>
    </xf>
    <xf numFmtId="0" fontId="2" fillId="33" borderId="54" xfId="0" applyFont="1" applyFill="1" applyBorder="1" applyAlignment="1">
      <alignment horizontal="left" vertical="center" wrapText="1"/>
    </xf>
    <xf numFmtId="2" fontId="4" fillId="0" borderId="139" xfId="0" applyNumberFormat="1" applyFont="1" applyBorder="1" applyAlignment="1">
      <alignment horizontal="justify" vertical="center" wrapText="1"/>
    </xf>
    <xf numFmtId="0" fontId="2" fillId="36" borderId="140" xfId="0" applyFont="1" applyFill="1" applyBorder="1" applyAlignment="1">
      <alignment horizontal="center" vertical="center" wrapText="1"/>
    </xf>
    <xf numFmtId="0" fontId="2" fillId="36" borderId="141" xfId="0" applyFont="1" applyFill="1" applyBorder="1" applyAlignment="1">
      <alignment horizontal="center" vertical="center" wrapText="1"/>
    </xf>
    <xf numFmtId="0" fontId="2" fillId="36" borderId="142" xfId="0" applyFont="1" applyFill="1" applyBorder="1" applyAlignment="1">
      <alignment horizontal="center" vertical="center" wrapText="1"/>
    </xf>
    <xf numFmtId="0" fontId="2" fillId="36" borderId="143" xfId="0" applyFont="1" applyFill="1" applyBorder="1" applyAlignment="1">
      <alignment horizontal="center" vertical="center" wrapText="1"/>
    </xf>
    <xf numFmtId="0" fontId="0" fillId="0" borderId="144" xfId="0" applyFont="1" applyBorder="1" applyAlignment="1">
      <alignment horizontal="center" vertical="center" wrapText="1"/>
    </xf>
    <xf numFmtId="0" fontId="2" fillId="34" borderId="145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146" xfId="0" applyFont="1" applyBorder="1" applyAlignment="1">
      <alignment horizontal="center" vertical="center" wrapText="1"/>
    </xf>
    <xf numFmtId="0" fontId="2" fillId="34" borderId="139" xfId="0" applyFont="1" applyFill="1" applyBorder="1" applyAlignment="1">
      <alignment horizontal="left" vertical="top" wrapText="1"/>
    </xf>
    <xf numFmtId="0" fontId="2" fillId="34" borderId="147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11" xfId="0" applyFont="1" applyFill="1" applyBorder="1" applyAlignment="1">
      <alignment horizontal="left" vertical="top" wrapText="1"/>
    </xf>
    <xf numFmtId="0" fontId="2" fillId="34" borderId="110" xfId="0" applyFont="1" applyFill="1" applyBorder="1" applyAlignment="1">
      <alignment horizontal="left" vertical="top" wrapText="1"/>
    </xf>
    <xf numFmtId="0" fontId="2" fillId="34" borderId="1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11" xfId="0" applyFont="1" applyFill="1" applyBorder="1" applyAlignment="1">
      <alignment horizontal="center" vertical="top" wrapText="1"/>
    </xf>
    <xf numFmtId="0" fontId="2" fillId="34" borderId="79" xfId="0" applyFont="1" applyFill="1" applyBorder="1" applyAlignment="1">
      <alignment horizontal="center" vertical="top" wrapText="1"/>
    </xf>
    <xf numFmtId="0" fontId="2" fillId="34" borderId="76" xfId="0" applyFont="1" applyFill="1" applyBorder="1" applyAlignment="1">
      <alignment horizontal="center" vertical="top" wrapText="1"/>
    </xf>
    <xf numFmtId="0" fontId="2" fillId="34" borderId="112" xfId="0" applyFont="1" applyFill="1" applyBorder="1" applyAlignment="1">
      <alignment horizontal="center" vertical="top" wrapText="1"/>
    </xf>
    <xf numFmtId="0" fontId="48" fillId="0" borderId="34" xfId="0" applyFont="1" applyBorder="1" applyAlignment="1">
      <alignment horizontal="center" vertical="center" wrapText="1"/>
    </xf>
    <xf numFmtId="0" fontId="48" fillId="0" borderId="137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0" fontId="2" fillId="35" borderId="130" xfId="0" applyFont="1" applyFill="1" applyBorder="1" applyAlignment="1">
      <alignment horizontal="center" vertical="center" wrapText="1"/>
    </xf>
    <xf numFmtId="0" fontId="2" fillId="35" borderId="92" xfId="0" applyFont="1" applyFill="1" applyBorder="1" applyAlignment="1">
      <alignment horizontal="center" vertical="center" wrapText="1"/>
    </xf>
    <xf numFmtId="0" fontId="0" fillId="36" borderId="99" xfId="0" applyFont="1" applyFill="1" applyBorder="1" applyAlignment="1">
      <alignment horizontal="center" vertical="center" wrapText="1"/>
    </xf>
    <xf numFmtId="0" fontId="0" fillId="36" borderId="117" xfId="0" applyFont="1" applyFill="1" applyBorder="1" applyAlignment="1">
      <alignment horizontal="center" vertical="center" wrapText="1"/>
    </xf>
    <xf numFmtId="0" fontId="6" fillId="0" borderId="148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14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0" fillId="36" borderId="41" xfId="0" applyFont="1" applyFill="1" applyBorder="1" applyAlignment="1">
      <alignment horizontal="center" vertical="center" wrapText="1"/>
    </xf>
    <xf numFmtId="0" fontId="10" fillId="36" borderId="150" xfId="0" applyFont="1" applyFill="1" applyBorder="1" applyAlignment="1">
      <alignment horizontal="center" vertical="center" wrapText="1"/>
    </xf>
    <xf numFmtId="0" fontId="10" fillId="36" borderId="33" xfId="0" applyFont="1" applyFill="1" applyBorder="1" applyAlignment="1">
      <alignment horizontal="center" vertical="center" wrapText="1"/>
    </xf>
    <xf numFmtId="0" fontId="10" fillId="36" borderId="151" xfId="0" applyFont="1" applyFill="1" applyBorder="1" applyAlignment="1">
      <alignment horizontal="center" vertical="center" wrapText="1"/>
    </xf>
    <xf numFmtId="0" fontId="2" fillId="36" borderId="152" xfId="0" applyFont="1" applyFill="1" applyBorder="1" applyAlignment="1">
      <alignment horizontal="center" vertical="center" wrapText="1"/>
    </xf>
    <xf numFmtId="0" fontId="2" fillId="36" borderId="153" xfId="0" applyFont="1" applyFill="1" applyBorder="1" applyAlignment="1">
      <alignment horizontal="center" vertical="center" wrapText="1"/>
    </xf>
    <xf numFmtId="0" fontId="2" fillId="36" borderId="154" xfId="0" applyFont="1" applyFill="1" applyBorder="1" applyAlignment="1">
      <alignment horizontal="center" vertical="center" wrapText="1"/>
    </xf>
    <xf numFmtId="0" fontId="2" fillId="36" borderId="145" xfId="0" applyFont="1" applyFill="1" applyBorder="1" applyAlignment="1">
      <alignment horizontal="center" vertical="center" wrapText="1"/>
    </xf>
    <xf numFmtId="0" fontId="0" fillId="0" borderId="155" xfId="0" applyFont="1" applyBorder="1" applyAlignment="1">
      <alignment horizontal="center" vertical="center" wrapText="1"/>
    </xf>
    <xf numFmtId="0" fontId="0" fillId="0" borderId="14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34" borderId="156" xfId="0" applyFont="1" applyFill="1" applyBorder="1" applyAlignment="1">
      <alignment horizontal="center" vertical="top" wrapText="1"/>
    </xf>
    <xf numFmtId="0" fontId="2" fillId="34" borderId="80" xfId="0" applyFont="1" applyFill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2"/>
  <sheetViews>
    <sheetView showGridLines="0" tabSelected="1" view="pageBreakPreview" zoomScaleSheetLayoutView="100" workbookViewId="0" topLeftCell="A1">
      <selection activeCell="G4" sqref="G4:G5"/>
    </sheetView>
  </sheetViews>
  <sheetFormatPr defaultColWidth="9.00390625" defaultRowHeight="12.75"/>
  <cols>
    <col min="1" max="1" width="6.00390625" style="1" customWidth="1"/>
    <col min="2" max="2" width="23.75390625" style="1" customWidth="1"/>
    <col min="3" max="3" width="16.00390625" style="1" customWidth="1"/>
    <col min="4" max="4" width="16.875" style="1" customWidth="1"/>
    <col min="5" max="5" width="6.75390625" style="1" customWidth="1"/>
    <col min="6" max="6" width="20.125" style="1" customWidth="1"/>
    <col min="7" max="7" width="16.75390625" style="14" customWidth="1"/>
    <col min="8" max="8" width="16.75390625" style="1" customWidth="1"/>
    <col min="9" max="9" width="11.875" style="2" customWidth="1"/>
    <col min="10" max="16384" width="9.125" style="1" customWidth="1"/>
  </cols>
  <sheetData>
    <row r="1" spans="8:9" ht="18" customHeight="1">
      <c r="H1" s="322" t="s">
        <v>53</v>
      </c>
      <c r="I1" s="322"/>
    </row>
    <row r="2" spans="1:9" s="3" customFormat="1" ht="57" customHeight="1">
      <c r="A2" s="226" t="s">
        <v>87</v>
      </c>
      <c r="B2" s="226"/>
      <c r="C2" s="226"/>
      <c r="D2" s="226"/>
      <c r="E2" s="226"/>
      <c r="F2" s="226"/>
      <c r="G2" s="226"/>
      <c r="H2" s="226"/>
      <c r="I2" s="226"/>
    </row>
    <row r="3" spans="1:9" ht="13.5" customHeight="1" thickBot="1">
      <c r="A3" s="227" t="s">
        <v>0</v>
      </c>
      <c r="B3" s="227"/>
      <c r="C3" s="227"/>
      <c r="D3" s="227"/>
      <c r="E3" s="227"/>
      <c r="F3" s="227"/>
      <c r="G3" s="227"/>
      <c r="H3" s="227"/>
      <c r="I3" s="227"/>
    </row>
    <row r="4" spans="1:9" ht="30.75" customHeight="1" thickBot="1">
      <c r="A4" s="228" t="s">
        <v>1</v>
      </c>
      <c r="B4" s="229" t="s">
        <v>2</v>
      </c>
      <c r="C4" s="229"/>
      <c r="D4" s="229"/>
      <c r="E4" s="229"/>
      <c r="F4" s="244" t="s">
        <v>3</v>
      </c>
      <c r="G4" s="323" t="s">
        <v>50</v>
      </c>
      <c r="H4" s="325" t="s">
        <v>51</v>
      </c>
      <c r="I4" s="208" t="s">
        <v>52</v>
      </c>
    </row>
    <row r="5" spans="1:9" ht="67.5" customHeight="1" thickBot="1">
      <c r="A5" s="228"/>
      <c r="B5" s="53" t="s">
        <v>4</v>
      </c>
      <c r="C5" s="54" t="s">
        <v>5</v>
      </c>
      <c r="D5" s="54" t="s">
        <v>6</v>
      </c>
      <c r="E5" s="55" t="s">
        <v>7</v>
      </c>
      <c r="F5" s="244"/>
      <c r="G5" s="324"/>
      <c r="H5" s="326"/>
      <c r="I5" s="208"/>
    </row>
    <row r="6" spans="1:9" s="9" customFormat="1" ht="13.5" customHeight="1" thickBot="1" thickTop="1">
      <c r="A6" s="4">
        <v>1</v>
      </c>
      <c r="B6" s="5">
        <v>2</v>
      </c>
      <c r="C6" s="6">
        <v>3</v>
      </c>
      <c r="D6" s="6">
        <v>4</v>
      </c>
      <c r="E6" s="7">
        <v>5</v>
      </c>
      <c r="F6" s="8">
        <v>6</v>
      </c>
      <c r="G6" s="57">
        <v>7</v>
      </c>
      <c r="H6" s="58">
        <v>8</v>
      </c>
      <c r="I6" s="56">
        <v>9</v>
      </c>
    </row>
    <row r="7" spans="1:9" ht="33" customHeight="1" thickBot="1" thickTop="1">
      <c r="A7" s="214" t="s">
        <v>8</v>
      </c>
      <c r="B7" s="215"/>
      <c r="C7" s="215"/>
      <c r="D7" s="216"/>
      <c r="E7" s="246" t="s">
        <v>9</v>
      </c>
      <c r="F7" s="246"/>
      <c r="G7" s="59">
        <f>G8+G10</f>
        <v>10014879.04</v>
      </c>
      <c r="H7" s="83">
        <f>H8+H10</f>
        <v>3526647.3800000004</v>
      </c>
      <c r="I7" s="120">
        <f>H7/G7</f>
        <v>0.3521407863154781</v>
      </c>
    </row>
    <row r="8" spans="1:9" ht="18" customHeight="1">
      <c r="A8" s="217"/>
      <c r="B8" s="218"/>
      <c r="C8" s="218"/>
      <c r="D8" s="219"/>
      <c r="E8" s="233" t="s">
        <v>10</v>
      </c>
      <c r="F8" s="233"/>
      <c r="G8" s="60">
        <f>SUM(G9:G9)</f>
        <v>0</v>
      </c>
      <c r="H8" s="41">
        <f>SUM(H9:H9)</f>
        <v>0</v>
      </c>
      <c r="I8" s="121">
        <v>0</v>
      </c>
    </row>
    <row r="9" spans="1:9" ht="18" customHeight="1" thickBot="1">
      <c r="A9" s="217"/>
      <c r="B9" s="218"/>
      <c r="C9" s="218"/>
      <c r="D9" s="219"/>
      <c r="E9" s="18" t="s">
        <v>36</v>
      </c>
      <c r="F9" s="19" t="s">
        <v>36</v>
      </c>
      <c r="G9" s="77">
        <v>0</v>
      </c>
      <c r="H9" s="28">
        <v>0</v>
      </c>
      <c r="I9" s="84">
        <v>0</v>
      </c>
    </row>
    <row r="10" spans="1:9" ht="18" customHeight="1">
      <c r="A10" s="217"/>
      <c r="B10" s="218"/>
      <c r="C10" s="218"/>
      <c r="D10" s="219"/>
      <c r="E10" s="233" t="s">
        <v>14</v>
      </c>
      <c r="F10" s="233"/>
      <c r="G10" s="60">
        <f>SUM(G11:G13)</f>
        <v>10014879.04</v>
      </c>
      <c r="H10" s="41">
        <f>SUM(H11:H13)</f>
        <v>3526647.3800000004</v>
      </c>
      <c r="I10" s="122">
        <f>H10/G10</f>
        <v>0.3521407863154781</v>
      </c>
    </row>
    <row r="11" spans="1:9" ht="18" customHeight="1">
      <c r="A11" s="217"/>
      <c r="B11" s="218"/>
      <c r="C11" s="218"/>
      <c r="D11" s="219"/>
      <c r="E11" s="209" t="s">
        <v>37</v>
      </c>
      <c r="F11" s="204" t="s">
        <v>11</v>
      </c>
      <c r="G11" s="77">
        <f aca="true" t="shared" si="0" ref="G11:H13">G18</f>
        <v>7304809.76</v>
      </c>
      <c r="H11" s="28">
        <f t="shared" si="0"/>
        <v>3526647.3800000004</v>
      </c>
      <c r="I11" s="112">
        <f>H11/G11</f>
        <v>0.48278428814277574</v>
      </c>
    </row>
    <row r="12" spans="1:9" ht="18" customHeight="1">
      <c r="A12" s="217"/>
      <c r="B12" s="218"/>
      <c r="C12" s="218"/>
      <c r="D12" s="219"/>
      <c r="E12" s="210"/>
      <c r="F12" s="205"/>
      <c r="G12" s="77">
        <f t="shared" si="0"/>
        <v>0</v>
      </c>
      <c r="H12" s="28">
        <f t="shared" si="0"/>
        <v>0</v>
      </c>
      <c r="I12" s="112"/>
    </row>
    <row r="13" spans="1:9" ht="18" customHeight="1" thickBot="1">
      <c r="A13" s="220"/>
      <c r="B13" s="221"/>
      <c r="C13" s="221"/>
      <c r="D13" s="222"/>
      <c r="E13" s="11">
        <v>6057</v>
      </c>
      <c r="F13" s="25" t="s">
        <v>13</v>
      </c>
      <c r="G13" s="77">
        <f t="shared" si="0"/>
        <v>2710069.2800000003</v>
      </c>
      <c r="H13" s="28">
        <f t="shared" si="0"/>
        <v>0</v>
      </c>
      <c r="I13" s="112">
        <f>H13/G13</f>
        <v>0</v>
      </c>
    </row>
    <row r="14" spans="1:9" ht="33" customHeight="1" thickBot="1">
      <c r="A14" s="42" t="s">
        <v>48</v>
      </c>
      <c r="B14" s="230" t="s">
        <v>15</v>
      </c>
      <c r="C14" s="230"/>
      <c r="D14" s="230"/>
      <c r="E14" s="211" t="s">
        <v>9</v>
      </c>
      <c r="F14" s="211"/>
      <c r="G14" s="61">
        <f>G15+G17</f>
        <v>10014879.04</v>
      </c>
      <c r="H14" s="43">
        <f>H15+H17</f>
        <v>3526647.3800000004</v>
      </c>
      <c r="I14" s="123">
        <f>H14/G14</f>
        <v>0.3521407863154781</v>
      </c>
    </row>
    <row r="15" spans="1:9" ht="18" customHeight="1" thickBot="1">
      <c r="A15" s="10"/>
      <c r="B15" s="230"/>
      <c r="C15" s="230"/>
      <c r="D15" s="230"/>
      <c r="E15" s="245" t="s">
        <v>10</v>
      </c>
      <c r="F15" s="245"/>
      <c r="G15" s="62">
        <f>SUM(G16:G16)</f>
        <v>0</v>
      </c>
      <c r="H15" s="44">
        <f>SUM(H16:H16)</f>
        <v>0</v>
      </c>
      <c r="I15" s="124">
        <v>0</v>
      </c>
    </row>
    <row r="16" spans="1:9" ht="18" customHeight="1" thickBot="1">
      <c r="A16" s="10"/>
      <c r="B16" s="230"/>
      <c r="C16" s="230"/>
      <c r="D16" s="230"/>
      <c r="E16" s="18" t="s">
        <v>36</v>
      </c>
      <c r="F16" s="19" t="s">
        <v>36</v>
      </c>
      <c r="G16" s="77">
        <v>0</v>
      </c>
      <c r="H16" s="28">
        <v>0</v>
      </c>
      <c r="I16" s="84">
        <v>0</v>
      </c>
    </row>
    <row r="17" spans="1:9" ht="18" customHeight="1" thickBot="1">
      <c r="A17" s="10"/>
      <c r="B17" s="230"/>
      <c r="C17" s="230"/>
      <c r="D17" s="230"/>
      <c r="E17" s="245" t="s">
        <v>14</v>
      </c>
      <c r="F17" s="245"/>
      <c r="G17" s="62">
        <f>SUM(G18:G20)</f>
        <v>10014879.04</v>
      </c>
      <c r="H17" s="44">
        <f>SUM(H18:H20)</f>
        <v>3526647.3800000004</v>
      </c>
      <c r="I17" s="125">
        <f>H17/G17</f>
        <v>0.3521407863154781</v>
      </c>
    </row>
    <row r="18" spans="1:9" ht="18" customHeight="1" thickBot="1">
      <c r="A18" s="10"/>
      <c r="B18" s="230"/>
      <c r="C18" s="230"/>
      <c r="D18" s="230"/>
      <c r="E18" s="209" t="s">
        <v>37</v>
      </c>
      <c r="F18" s="204" t="s">
        <v>11</v>
      </c>
      <c r="G18" s="77">
        <f aca="true" t="shared" si="1" ref="G18:H20">G25+G74</f>
        <v>7304809.76</v>
      </c>
      <c r="H18" s="28">
        <f t="shared" si="1"/>
        <v>3526647.3800000004</v>
      </c>
      <c r="I18" s="112">
        <f>H18/G18</f>
        <v>0.48278428814277574</v>
      </c>
    </row>
    <row r="19" spans="1:9" ht="18" customHeight="1" thickBot="1">
      <c r="A19" s="10"/>
      <c r="B19" s="230"/>
      <c r="C19" s="230"/>
      <c r="D19" s="230"/>
      <c r="E19" s="210"/>
      <c r="F19" s="205"/>
      <c r="G19" s="77">
        <f t="shared" si="1"/>
        <v>0</v>
      </c>
      <c r="H19" s="28">
        <f t="shared" si="1"/>
        <v>0</v>
      </c>
      <c r="I19" s="112"/>
    </row>
    <row r="20" spans="1:9" ht="18" customHeight="1" thickBot="1">
      <c r="A20" s="10"/>
      <c r="B20" s="230"/>
      <c r="C20" s="230"/>
      <c r="D20" s="230"/>
      <c r="E20" s="11">
        <v>6057</v>
      </c>
      <c r="F20" s="25" t="s">
        <v>13</v>
      </c>
      <c r="G20" s="77">
        <f t="shared" si="1"/>
        <v>2710069.2800000003</v>
      </c>
      <c r="H20" s="28">
        <f t="shared" si="1"/>
        <v>0</v>
      </c>
      <c r="I20" s="112">
        <f>H20/G20</f>
        <v>0</v>
      </c>
    </row>
    <row r="21" spans="1:9" ht="33" customHeight="1" thickBot="1">
      <c r="A21" s="45" t="s">
        <v>16</v>
      </c>
      <c r="B21" s="225" t="s">
        <v>17</v>
      </c>
      <c r="C21" s="225"/>
      <c r="D21" s="225"/>
      <c r="E21" s="212" t="s">
        <v>9</v>
      </c>
      <c r="F21" s="212"/>
      <c r="G21" s="63">
        <f>G22+G24</f>
        <v>2628749.5</v>
      </c>
      <c r="H21" s="46">
        <f>H22+H24</f>
        <v>75.89</v>
      </c>
      <c r="I21" s="119">
        <f>H21/G21</f>
        <v>2.8869239918067507E-05</v>
      </c>
    </row>
    <row r="22" spans="1:9" ht="18" customHeight="1" thickBot="1">
      <c r="A22" s="192"/>
      <c r="B22" s="225"/>
      <c r="C22" s="225"/>
      <c r="D22" s="225"/>
      <c r="E22" s="213" t="s">
        <v>10</v>
      </c>
      <c r="F22" s="213"/>
      <c r="G22" s="64">
        <f>SUM(G23:G23)</f>
        <v>0</v>
      </c>
      <c r="H22" s="47">
        <f>SUM(H23:H23)</f>
        <v>0</v>
      </c>
      <c r="I22" s="126">
        <v>0</v>
      </c>
    </row>
    <row r="23" spans="1:9" ht="18" customHeight="1" thickBot="1">
      <c r="A23" s="193"/>
      <c r="B23" s="225"/>
      <c r="C23" s="225"/>
      <c r="D23" s="225"/>
      <c r="E23" s="18" t="s">
        <v>36</v>
      </c>
      <c r="F23" s="19" t="s">
        <v>36</v>
      </c>
      <c r="G23" s="77">
        <v>0</v>
      </c>
      <c r="H23" s="28">
        <v>0</v>
      </c>
      <c r="I23" s="84">
        <v>0</v>
      </c>
    </row>
    <row r="24" spans="1:9" ht="18" customHeight="1" thickBot="1">
      <c r="A24" s="193"/>
      <c r="B24" s="225"/>
      <c r="C24" s="225"/>
      <c r="D24" s="225"/>
      <c r="E24" s="213" t="s">
        <v>14</v>
      </c>
      <c r="F24" s="213"/>
      <c r="G24" s="64">
        <f>SUM(G25:G27)</f>
        <v>2628749.5</v>
      </c>
      <c r="H24" s="47">
        <f>SUM(H25:H27)</f>
        <v>75.89</v>
      </c>
      <c r="I24" s="127">
        <f>H24/G24</f>
        <v>2.8869239918067507E-05</v>
      </c>
    </row>
    <row r="25" spans="1:9" ht="18" customHeight="1" thickBot="1">
      <c r="A25" s="193"/>
      <c r="B25" s="225"/>
      <c r="C25" s="225"/>
      <c r="D25" s="225"/>
      <c r="E25" s="209" t="s">
        <v>37</v>
      </c>
      <c r="F25" s="204" t="s">
        <v>11</v>
      </c>
      <c r="G25" s="78">
        <f>G33+G37+G61+G41+G57+G65+G53+G45+G49+G29</f>
        <v>950780.22</v>
      </c>
      <c r="H25" s="78">
        <f>H33+H37+H61+H41+H57+H65+H53+H45+H49</f>
        <v>75.89</v>
      </c>
      <c r="I25" s="128">
        <f>H25/G25</f>
        <v>7.981865672384309E-05</v>
      </c>
    </row>
    <row r="26" spans="1:9" ht="18" customHeight="1" thickBot="1">
      <c r="A26" s="193"/>
      <c r="B26" s="225"/>
      <c r="C26" s="225"/>
      <c r="D26" s="225"/>
      <c r="E26" s="210"/>
      <c r="F26" s="205"/>
      <c r="G26" s="77">
        <f>G34+G38+G62+G42+G58+G66+G54+G46+G50</f>
        <v>0</v>
      </c>
      <c r="H26" s="77">
        <f>H34+H38+H62+H42+H58+H66+H54+H46+H50</f>
        <v>0</v>
      </c>
      <c r="I26" s="112"/>
    </row>
    <row r="27" spans="1:9" ht="18" customHeight="1" thickBot="1">
      <c r="A27" s="193"/>
      <c r="B27" s="225"/>
      <c r="C27" s="225"/>
      <c r="D27" s="225"/>
      <c r="E27" s="11">
        <v>6057</v>
      </c>
      <c r="F27" s="25" t="s">
        <v>13</v>
      </c>
      <c r="G27" s="79">
        <f>G35+G39+G63+G43+G59+G67+G55+G47+G51+G31</f>
        <v>1677969.28</v>
      </c>
      <c r="H27" s="79">
        <f>H35+H39+H63+H43+H59+H67+H55+H47+H51</f>
        <v>0</v>
      </c>
      <c r="I27" s="115">
        <f>H27/G27</f>
        <v>0</v>
      </c>
    </row>
    <row r="28" spans="1:9" ht="21" customHeight="1" thickBot="1">
      <c r="A28" s="193"/>
      <c r="B28" s="327" t="s">
        <v>56</v>
      </c>
      <c r="C28" s="327"/>
      <c r="D28" s="328"/>
      <c r="E28" s="329" t="s">
        <v>14</v>
      </c>
      <c r="F28" s="330"/>
      <c r="G28" s="65">
        <f>SUM(G29:G31)</f>
        <v>68880</v>
      </c>
      <c r="H28" s="52">
        <f>SUM(H29:H31)</f>
        <v>0</v>
      </c>
      <c r="I28" s="146">
        <f>H28/G28</f>
        <v>0</v>
      </c>
    </row>
    <row r="29" spans="1:9" ht="21" customHeight="1">
      <c r="A29" s="193"/>
      <c r="B29" s="236"/>
      <c r="C29" s="236"/>
      <c r="D29" s="237"/>
      <c r="E29" s="200">
        <v>6050</v>
      </c>
      <c r="F29" s="12" t="s">
        <v>11</v>
      </c>
      <c r="G29" s="80">
        <v>68880</v>
      </c>
      <c r="H29" s="32">
        <v>0</v>
      </c>
      <c r="I29" s="88">
        <f>H29/G29</f>
        <v>0</v>
      </c>
    </row>
    <row r="30" spans="1:9" ht="21" customHeight="1" thickBot="1">
      <c r="A30" s="193"/>
      <c r="B30" s="223" t="s">
        <v>18</v>
      </c>
      <c r="C30" s="206" t="s">
        <v>41</v>
      </c>
      <c r="D30" s="206" t="s">
        <v>28</v>
      </c>
      <c r="E30" s="200"/>
      <c r="F30" s="12" t="s">
        <v>12</v>
      </c>
      <c r="G30" s="80">
        <v>0</v>
      </c>
      <c r="H30" s="32">
        <v>0</v>
      </c>
      <c r="I30" s="88">
        <v>0</v>
      </c>
    </row>
    <row r="31" spans="1:9" ht="21" customHeight="1">
      <c r="A31" s="193"/>
      <c r="B31" s="331"/>
      <c r="C31" s="207"/>
      <c r="D31" s="207"/>
      <c r="E31" s="149">
        <v>6057</v>
      </c>
      <c r="F31" s="150" t="s">
        <v>13</v>
      </c>
      <c r="G31" s="151">
        <v>0</v>
      </c>
      <c r="H31" s="152">
        <v>0</v>
      </c>
      <c r="I31" s="153">
        <v>0</v>
      </c>
    </row>
    <row r="32" spans="1:9" ht="21" customHeight="1" thickBot="1">
      <c r="A32" s="193"/>
      <c r="B32" s="234" t="s">
        <v>59</v>
      </c>
      <c r="C32" s="234"/>
      <c r="D32" s="235"/>
      <c r="E32" s="238" t="s">
        <v>14</v>
      </c>
      <c r="F32" s="239"/>
      <c r="G32" s="100">
        <f>SUM(G33:G35)</f>
        <v>78500</v>
      </c>
      <c r="H32" s="139">
        <f>SUM(H33:H35)</f>
        <v>0</v>
      </c>
      <c r="I32" s="148">
        <f>H32/G32</f>
        <v>0</v>
      </c>
    </row>
    <row r="33" spans="1:9" ht="21" customHeight="1">
      <c r="A33" s="193"/>
      <c r="B33" s="236"/>
      <c r="C33" s="236"/>
      <c r="D33" s="237"/>
      <c r="E33" s="200">
        <v>6050</v>
      </c>
      <c r="F33" s="12" t="s">
        <v>11</v>
      </c>
      <c r="G33" s="80">
        <v>78500</v>
      </c>
      <c r="H33" s="32">
        <v>0</v>
      </c>
      <c r="I33" s="88">
        <f>H33/G33</f>
        <v>0</v>
      </c>
    </row>
    <row r="34" spans="1:9" ht="21" customHeight="1" thickBot="1">
      <c r="A34" s="193"/>
      <c r="B34" s="223" t="s">
        <v>18</v>
      </c>
      <c r="C34" s="206" t="s">
        <v>41</v>
      </c>
      <c r="D34" s="206" t="s">
        <v>28</v>
      </c>
      <c r="E34" s="200"/>
      <c r="F34" s="12" t="s">
        <v>12</v>
      </c>
      <c r="G34" s="80">
        <v>0</v>
      </c>
      <c r="H34" s="32">
        <v>0</v>
      </c>
      <c r="I34" s="88">
        <v>0</v>
      </c>
    </row>
    <row r="35" spans="1:9" ht="21" customHeight="1">
      <c r="A35" s="193"/>
      <c r="B35" s="224"/>
      <c r="C35" s="279"/>
      <c r="D35" s="279"/>
      <c r="E35" s="20">
        <v>6057</v>
      </c>
      <c r="F35" s="26" t="s">
        <v>13</v>
      </c>
      <c r="G35" s="81">
        <v>0</v>
      </c>
      <c r="H35" s="30">
        <v>0</v>
      </c>
      <c r="I35" s="88">
        <v>0</v>
      </c>
    </row>
    <row r="36" spans="1:9" s="24" customFormat="1" ht="21" customHeight="1" thickBot="1">
      <c r="A36" s="193"/>
      <c r="B36" s="196" t="s">
        <v>61</v>
      </c>
      <c r="C36" s="196"/>
      <c r="D36" s="253"/>
      <c r="E36" s="232" t="s">
        <v>14</v>
      </c>
      <c r="F36" s="232"/>
      <c r="G36" s="74">
        <f>SUM(G37:G39)</f>
        <v>945000</v>
      </c>
      <c r="H36" s="51">
        <f>SUM(H37:H39)</f>
        <v>0</v>
      </c>
      <c r="I36" s="86">
        <f>H36/G36</f>
        <v>0</v>
      </c>
    </row>
    <row r="37" spans="1:9" s="24" customFormat="1" ht="21" customHeight="1">
      <c r="A37" s="193"/>
      <c r="B37" s="242"/>
      <c r="C37" s="242"/>
      <c r="D37" s="243"/>
      <c r="E37" s="184">
        <v>6059</v>
      </c>
      <c r="F37" s="17" t="s">
        <v>11</v>
      </c>
      <c r="G37" s="77">
        <v>372330</v>
      </c>
      <c r="H37" s="28">
        <v>0</v>
      </c>
      <c r="I37" s="84">
        <f>H37/G37</f>
        <v>0</v>
      </c>
    </row>
    <row r="38" spans="1:9" s="24" customFormat="1" ht="21" customHeight="1" thickBot="1">
      <c r="A38" s="193"/>
      <c r="B38" s="203" t="s">
        <v>18</v>
      </c>
      <c r="C38" s="176">
        <v>2016</v>
      </c>
      <c r="D38" s="176" t="s">
        <v>62</v>
      </c>
      <c r="E38" s="188"/>
      <c r="F38" s="34" t="s">
        <v>12</v>
      </c>
      <c r="G38" s="77">
        <v>0</v>
      </c>
      <c r="H38" s="28">
        <v>0</v>
      </c>
      <c r="I38" s="84">
        <v>0</v>
      </c>
    </row>
    <row r="39" spans="1:9" s="24" customFormat="1" ht="21" customHeight="1">
      <c r="A39" s="193"/>
      <c r="B39" s="186"/>
      <c r="C39" s="188"/>
      <c r="D39" s="188"/>
      <c r="E39" s="21">
        <v>6057</v>
      </c>
      <c r="F39" s="35" t="s">
        <v>13</v>
      </c>
      <c r="G39" s="77">
        <v>572670</v>
      </c>
      <c r="H39" s="28">
        <v>0</v>
      </c>
      <c r="I39" s="84">
        <v>0</v>
      </c>
    </row>
    <row r="40" spans="1:9" s="24" customFormat="1" ht="33.75" customHeight="1">
      <c r="A40" s="193"/>
      <c r="B40" s="197" t="s">
        <v>63</v>
      </c>
      <c r="C40" s="197"/>
      <c r="D40" s="198"/>
      <c r="E40" s="181" t="s">
        <v>14</v>
      </c>
      <c r="F40" s="182"/>
      <c r="G40" s="74">
        <f>SUM(G41:G43)</f>
        <v>10000</v>
      </c>
      <c r="H40" s="51">
        <f>SUM(H41:H43)</f>
        <v>0</v>
      </c>
      <c r="I40" s="86">
        <f>H40/G40</f>
        <v>0</v>
      </c>
    </row>
    <row r="41" spans="1:9" s="24" customFormat="1" ht="21" customHeight="1">
      <c r="A41" s="193"/>
      <c r="B41" s="199"/>
      <c r="C41" s="199"/>
      <c r="D41" s="179"/>
      <c r="E41" s="200">
        <v>6059</v>
      </c>
      <c r="F41" s="17" t="s">
        <v>11</v>
      </c>
      <c r="G41" s="77">
        <v>10000</v>
      </c>
      <c r="H41" s="28">
        <v>0</v>
      </c>
      <c r="I41" s="84">
        <v>0</v>
      </c>
    </row>
    <row r="42" spans="1:9" s="24" customFormat="1" ht="21" customHeight="1">
      <c r="A42" s="193"/>
      <c r="B42" s="185" t="s">
        <v>18</v>
      </c>
      <c r="C42" s="187" t="s">
        <v>73</v>
      </c>
      <c r="D42" s="187" t="s">
        <v>64</v>
      </c>
      <c r="E42" s="201"/>
      <c r="F42" s="17" t="s">
        <v>12</v>
      </c>
      <c r="G42" s="77">
        <v>0</v>
      </c>
      <c r="H42" s="28">
        <v>0</v>
      </c>
      <c r="I42" s="84">
        <v>0</v>
      </c>
    </row>
    <row r="43" spans="1:9" s="24" customFormat="1" ht="21" customHeight="1">
      <c r="A43" s="193"/>
      <c r="B43" s="202"/>
      <c r="C43" s="177"/>
      <c r="D43" s="177"/>
      <c r="E43" s="20">
        <v>6057</v>
      </c>
      <c r="F43" s="36" t="s">
        <v>13</v>
      </c>
      <c r="G43" s="82">
        <v>0</v>
      </c>
      <c r="H43" s="31">
        <v>0</v>
      </c>
      <c r="I43" s="159">
        <v>0</v>
      </c>
    </row>
    <row r="44" spans="1:9" s="24" customFormat="1" ht="21" customHeight="1">
      <c r="A44" s="193"/>
      <c r="B44" s="196" t="s">
        <v>60</v>
      </c>
      <c r="C44" s="197"/>
      <c r="D44" s="198"/>
      <c r="E44" s="181" t="s">
        <v>14</v>
      </c>
      <c r="F44" s="182"/>
      <c r="G44" s="74">
        <f>SUM(G45:G47)</f>
        <v>33702</v>
      </c>
      <c r="H44" s="51">
        <f>SUM(H45:H47)</f>
        <v>0</v>
      </c>
      <c r="I44" s="86">
        <v>0</v>
      </c>
    </row>
    <row r="45" spans="1:9" s="24" customFormat="1" ht="21" customHeight="1">
      <c r="A45" s="193"/>
      <c r="B45" s="199"/>
      <c r="C45" s="199"/>
      <c r="D45" s="179"/>
      <c r="E45" s="200">
        <v>6059</v>
      </c>
      <c r="F45" s="17" t="s">
        <v>11</v>
      </c>
      <c r="G45" s="77">
        <v>6027</v>
      </c>
      <c r="H45" s="28">
        <v>0</v>
      </c>
      <c r="I45" s="84">
        <f>H45/G45</f>
        <v>0</v>
      </c>
    </row>
    <row r="46" spans="1:9" s="24" customFormat="1" ht="21" customHeight="1">
      <c r="A46" s="193"/>
      <c r="B46" s="185" t="s">
        <v>18</v>
      </c>
      <c r="C46" s="187">
        <v>2016</v>
      </c>
      <c r="D46" s="187" t="s">
        <v>49</v>
      </c>
      <c r="E46" s="201"/>
      <c r="F46" s="17" t="s">
        <v>13</v>
      </c>
      <c r="G46" s="77">
        <v>0</v>
      </c>
      <c r="H46" s="28">
        <v>0</v>
      </c>
      <c r="I46" s="84">
        <v>0</v>
      </c>
    </row>
    <row r="47" spans="1:9" s="24" customFormat="1" ht="21" customHeight="1">
      <c r="A47" s="193"/>
      <c r="B47" s="202"/>
      <c r="C47" s="177"/>
      <c r="D47" s="177"/>
      <c r="E47" s="20">
        <v>6057</v>
      </c>
      <c r="F47" s="36" t="s">
        <v>13</v>
      </c>
      <c r="G47" s="82">
        <v>27675</v>
      </c>
      <c r="H47" s="31">
        <v>0</v>
      </c>
      <c r="I47" s="84">
        <f>H47/G47</f>
        <v>0</v>
      </c>
    </row>
    <row r="48" spans="1:9" s="24" customFormat="1" ht="21" customHeight="1">
      <c r="A48" s="193"/>
      <c r="B48" s="178" t="s">
        <v>57</v>
      </c>
      <c r="C48" s="179"/>
      <c r="D48" s="179"/>
      <c r="E48" s="181" t="s">
        <v>14</v>
      </c>
      <c r="F48" s="182"/>
      <c r="G48" s="74">
        <f>SUM(G49:G51)</f>
        <v>1080000</v>
      </c>
      <c r="H48" s="51">
        <f>SUM(H49:H51)</f>
        <v>0</v>
      </c>
      <c r="I48" s="86">
        <f>H48/G48</f>
        <v>0</v>
      </c>
    </row>
    <row r="49" spans="1:9" s="24" customFormat="1" ht="21" customHeight="1">
      <c r="A49" s="193"/>
      <c r="B49" s="180"/>
      <c r="C49" s="180"/>
      <c r="D49" s="180"/>
      <c r="E49" s="183">
        <v>6069</v>
      </c>
      <c r="F49" s="17" t="s">
        <v>11</v>
      </c>
      <c r="G49" s="77">
        <v>230000</v>
      </c>
      <c r="H49" s="28">
        <v>0</v>
      </c>
      <c r="I49" s="84">
        <v>0</v>
      </c>
    </row>
    <row r="50" spans="1:9" s="24" customFormat="1" ht="21" customHeight="1">
      <c r="A50" s="193"/>
      <c r="B50" s="185" t="s">
        <v>18</v>
      </c>
      <c r="C50" s="187">
        <v>2016</v>
      </c>
      <c r="D50" s="187" t="s">
        <v>54</v>
      </c>
      <c r="E50" s="184"/>
      <c r="F50" s="17" t="s">
        <v>12</v>
      </c>
      <c r="G50" s="77">
        <v>0</v>
      </c>
      <c r="H50" s="28">
        <v>0</v>
      </c>
      <c r="I50" s="84">
        <v>0</v>
      </c>
    </row>
    <row r="51" spans="1:9" s="24" customFormat="1" ht="21" customHeight="1" thickBot="1">
      <c r="A51" s="194"/>
      <c r="B51" s="332"/>
      <c r="C51" s="333"/>
      <c r="D51" s="333"/>
      <c r="E51" s="145">
        <v>6067</v>
      </c>
      <c r="F51" s="147" t="s">
        <v>13</v>
      </c>
      <c r="G51" s="79">
        <v>850000</v>
      </c>
      <c r="H51" s="29">
        <v>0</v>
      </c>
      <c r="I51" s="85">
        <v>0</v>
      </c>
    </row>
    <row r="52" spans="1:9" s="14" customFormat="1" ht="21" customHeight="1" thickBot="1">
      <c r="A52" s="195"/>
      <c r="B52" s="196" t="s">
        <v>58</v>
      </c>
      <c r="C52" s="196"/>
      <c r="D52" s="253"/>
      <c r="E52" s="232" t="s">
        <v>14</v>
      </c>
      <c r="F52" s="232"/>
      <c r="G52" s="74">
        <f>SUM(G53:G55)</f>
        <v>350000</v>
      </c>
      <c r="H52" s="51">
        <f>SUM(H53:H55)</f>
        <v>75.89</v>
      </c>
      <c r="I52" s="111">
        <f>H52/G52</f>
        <v>0.00021682857142857142</v>
      </c>
    </row>
    <row r="53" spans="1:9" s="14" customFormat="1" ht="21" customHeight="1">
      <c r="A53" s="195"/>
      <c r="B53" s="242"/>
      <c r="C53" s="242"/>
      <c r="D53" s="243"/>
      <c r="E53" s="184">
        <v>6059</v>
      </c>
      <c r="F53" s="17" t="s">
        <v>11</v>
      </c>
      <c r="G53" s="77">
        <v>122375.72</v>
      </c>
      <c r="H53" s="28">
        <v>75.89</v>
      </c>
      <c r="I53" s="112">
        <f>H53/G53</f>
        <v>0.0006201393544405704</v>
      </c>
    </row>
    <row r="54" spans="1:9" s="14" customFormat="1" ht="21" customHeight="1" thickBot="1">
      <c r="A54" s="195"/>
      <c r="B54" s="203" t="s">
        <v>18</v>
      </c>
      <c r="C54" s="176">
        <v>2016</v>
      </c>
      <c r="D54" s="176" t="s">
        <v>31</v>
      </c>
      <c r="E54" s="188"/>
      <c r="F54" s="17" t="s">
        <v>12</v>
      </c>
      <c r="G54" s="77">
        <v>0</v>
      </c>
      <c r="H54" s="28">
        <v>0</v>
      </c>
      <c r="I54" s="84">
        <v>0</v>
      </c>
    </row>
    <row r="55" spans="1:9" s="14" customFormat="1" ht="21" customHeight="1">
      <c r="A55" s="195"/>
      <c r="B55" s="186"/>
      <c r="C55" s="188"/>
      <c r="D55" s="188"/>
      <c r="E55" s="21">
        <v>6057</v>
      </c>
      <c r="F55" s="36" t="s">
        <v>13</v>
      </c>
      <c r="G55" s="77">
        <v>227624.28</v>
      </c>
      <c r="H55" s="28">
        <v>0</v>
      </c>
      <c r="I55" s="84">
        <v>0</v>
      </c>
    </row>
    <row r="56" spans="1:9" ht="21" customHeight="1" thickBot="1">
      <c r="A56" s="195"/>
      <c r="B56" s="196" t="s">
        <v>66</v>
      </c>
      <c r="C56" s="196"/>
      <c r="D56" s="253"/>
      <c r="E56" s="232" t="s">
        <v>14</v>
      </c>
      <c r="F56" s="232"/>
      <c r="G56" s="74">
        <f>SUM(G57:G59)</f>
        <v>27345.5</v>
      </c>
      <c r="H56" s="51">
        <f>SUM(H57:H59)</f>
        <v>0</v>
      </c>
      <c r="I56" s="86">
        <f>H56/G56</f>
        <v>0</v>
      </c>
    </row>
    <row r="57" spans="1:9" ht="21" customHeight="1">
      <c r="A57" s="195"/>
      <c r="B57" s="242"/>
      <c r="C57" s="242"/>
      <c r="D57" s="243"/>
      <c r="E57" s="184">
        <v>6050</v>
      </c>
      <c r="F57" s="17" t="s">
        <v>11</v>
      </c>
      <c r="G57" s="77">
        <v>27345.5</v>
      </c>
      <c r="H57" s="28">
        <v>0</v>
      </c>
      <c r="I57" s="84">
        <f>H57/G57</f>
        <v>0</v>
      </c>
    </row>
    <row r="58" spans="1:9" ht="21" customHeight="1" thickBot="1">
      <c r="A58" s="195"/>
      <c r="B58" s="203" t="s">
        <v>18</v>
      </c>
      <c r="C58" s="176" t="s">
        <v>73</v>
      </c>
      <c r="D58" s="176" t="s">
        <v>65</v>
      </c>
      <c r="E58" s="188"/>
      <c r="F58" s="17" t="s">
        <v>12</v>
      </c>
      <c r="G58" s="77">
        <v>0</v>
      </c>
      <c r="H58" s="28">
        <v>0</v>
      </c>
      <c r="I58" s="84">
        <v>0</v>
      </c>
    </row>
    <row r="59" spans="1:9" ht="21" customHeight="1">
      <c r="A59" s="195"/>
      <c r="B59" s="202"/>
      <c r="C59" s="177"/>
      <c r="D59" s="177"/>
      <c r="E59" s="33">
        <v>6059</v>
      </c>
      <c r="F59" s="36" t="s">
        <v>13</v>
      </c>
      <c r="G59" s="82">
        <v>0</v>
      </c>
      <c r="H59" s="31">
        <v>0</v>
      </c>
      <c r="I59" s="84">
        <v>0</v>
      </c>
    </row>
    <row r="60" spans="1:9" s="14" customFormat="1" ht="21" customHeight="1" thickBot="1">
      <c r="A60" s="195"/>
      <c r="B60" s="240" t="s">
        <v>67</v>
      </c>
      <c r="C60" s="240"/>
      <c r="D60" s="241"/>
      <c r="E60" s="231" t="s">
        <v>14</v>
      </c>
      <c r="F60" s="231"/>
      <c r="G60" s="68">
        <f>SUM(G61:G63)</f>
        <v>15322</v>
      </c>
      <c r="H60" s="49">
        <f>SUM(H61:H63)</f>
        <v>0</v>
      </c>
      <c r="I60" s="86">
        <f aca="true" t="shared" si="2" ref="I60:I65">H60/G60</f>
        <v>0</v>
      </c>
    </row>
    <row r="61" spans="1:9" s="14" customFormat="1" ht="21" customHeight="1">
      <c r="A61" s="195"/>
      <c r="B61" s="242"/>
      <c r="C61" s="242"/>
      <c r="D61" s="243"/>
      <c r="E61" s="184">
        <v>6059</v>
      </c>
      <c r="F61" s="17" t="s">
        <v>11</v>
      </c>
      <c r="G61" s="77">
        <v>15322</v>
      </c>
      <c r="H61" s="28">
        <v>0</v>
      </c>
      <c r="I61" s="84">
        <f t="shared" si="2"/>
        <v>0</v>
      </c>
    </row>
    <row r="62" spans="1:9" s="14" customFormat="1" ht="21" customHeight="1" thickBot="1">
      <c r="A62" s="195"/>
      <c r="B62" s="203" t="s">
        <v>18</v>
      </c>
      <c r="C62" s="176" t="s">
        <v>73</v>
      </c>
      <c r="D62" s="176" t="s">
        <v>21</v>
      </c>
      <c r="E62" s="188"/>
      <c r="F62" s="17" t="s">
        <v>12</v>
      </c>
      <c r="G62" s="77">
        <v>0</v>
      </c>
      <c r="H62" s="28">
        <v>0</v>
      </c>
      <c r="I62" s="84">
        <v>0</v>
      </c>
    </row>
    <row r="63" spans="1:9" s="14" customFormat="1" ht="21" customHeight="1">
      <c r="A63" s="195"/>
      <c r="B63" s="202"/>
      <c r="C63" s="177"/>
      <c r="D63" s="177"/>
      <c r="E63" s="33">
        <v>6057</v>
      </c>
      <c r="F63" s="36" t="s">
        <v>13</v>
      </c>
      <c r="G63" s="82">
        <v>0</v>
      </c>
      <c r="H63" s="31">
        <v>0</v>
      </c>
      <c r="I63" s="84">
        <v>0</v>
      </c>
    </row>
    <row r="64" spans="1:9" ht="33" customHeight="1">
      <c r="A64" s="195"/>
      <c r="B64" s="196" t="s">
        <v>68</v>
      </c>
      <c r="C64" s="196"/>
      <c r="D64" s="253"/>
      <c r="E64" s="232" t="s">
        <v>14</v>
      </c>
      <c r="F64" s="232"/>
      <c r="G64" s="74">
        <f>SUM(G65:G67)</f>
        <v>20000</v>
      </c>
      <c r="H64" s="51">
        <f>SUM(H65:H67)</f>
        <v>0</v>
      </c>
      <c r="I64" s="86">
        <f t="shared" si="2"/>
        <v>0</v>
      </c>
    </row>
    <row r="65" spans="1:20" ht="21" customHeight="1">
      <c r="A65" s="195"/>
      <c r="B65" s="313"/>
      <c r="C65" s="313"/>
      <c r="D65" s="314"/>
      <c r="E65" s="184">
        <v>6050</v>
      </c>
      <c r="F65" s="17" t="s">
        <v>11</v>
      </c>
      <c r="G65" s="77">
        <v>20000</v>
      </c>
      <c r="H65" s="28">
        <v>0</v>
      </c>
      <c r="I65" s="84">
        <f t="shared" si="2"/>
        <v>0</v>
      </c>
      <c r="T65" s="138"/>
    </row>
    <row r="66" spans="1:9" ht="21" customHeight="1" thickBot="1">
      <c r="A66" s="195"/>
      <c r="B66" s="203" t="s">
        <v>18</v>
      </c>
      <c r="C66" s="176" t="s">
        <v>42</v>
      </c>
      <c r="D66" s="176" t="s">
        <v>69</v>
      </c>
      <c r="E66" s="188"/>
      <c r="F66" s="17" t="s">
        <v>12</v>
      </c>
      <c r="G66" s="77">
        <v>0</v>
      </c>
      <c r="H66" s="28">
        <v>0</v>
      </c>
      <c r="I66" s="84">
        <v>0</v>
      </c>
    </row>
    <row r="67" spans="1:9" ht="21" customHeight="1" thickBot="1">
      <c r="A67" s="195"/>
      <c r="B67" s="202"/>
      <c r="C67" s="177"/>
      <c r="D67" s="177"/>
      <c r="E67" s="21">
        <v>6057</v>
      </c>
      <c r="F67" s="36" t="s">
        <v>13</v>
      </c>
      <c r="G67" s="82">
        <v>0</v>
      </c>
      <c r="H67" s="31">
        <v>0</v>
      </c>
      <c r="I67" s="84">
        <v>0</v>
      </c>
    </row>
    <row r="68" spans="1:9" ht="19.5" customHeight="1" thickBot="1">
      <c r="A68" s="10"/>
      <c r="B68" s="310"/>
      <c r="C68" s="311"/>
      <c r="D68" s="311"/>
      <c r="E68" s="311"/>
      <c r="F68" s="311"/>
      <c r="G68" s="311"/>
      <c r="H68" s="311"/>
      <c r="I68" s="312"/>
    </row>
    <row r="69" spans="1:9" ht="34.5" customHeight="1" thickBot="1">
      <c r="A69" s="48" t="s">
        <v>22</v>
      </c>
      <c r="B69" s="283" t="s">
        <v>23</v>
      </c>
      <c r="C69" s="284"/>
      <c r="D69" s="284"/>
      <c r="E69" s="284"/>
      <c r="F69" s="285"/>
      <c r="G69" s="94" t="s">
        <v>24</v>
      </c>
      <c r="H69" s="95" t="s">
        <v>24</v>
      </c>
      <c r="I69" s="92" t="s">
        <v>24</v>
      </c>
    </row>
    <row r="70" spans="1:9" ht="19.5" customHeight="1" thickBot="1">
      <c r="A70" s="334" t="s">
        <v>25</v>
      </c>
      <c r="B70" s="299" t="s">
        <v>26</v>
      </c>
      <c r="C70" s="299"/>
      <c r="D70" s="300"/>
      <c r="E70" s="189" t="s">
        <v>9</v>
      </c>
      <c r="F70" s="190"/>
      <c r="G70" s="96">
        <f>G71+G73</f>
        <v>7386129.54</v>
      </c>
      <c r="H70" s="97">
        <f>H71+H73</f>
        <v>3526571.49</v>
      </c>
      <c r="I70" s="119">
        <f>H70/G70</f>
        <v>0.4774586569192503</v>
      </c>
    </row>
    <row r="71" spans="1:9" ht="19.5" customHeight="1" thickBot="1">
      <c r="A71" s="335"/>
      <c r="B71" s="301"/>
      <c r="C71" s="301"/>
      <c r="D71" s="302"/>
      <c r="E71" s="295" t="s">
        <v>10</v>
      </c>
      <c r="F71" s="296"/>
      <c r="G71" s="98">
        <f>SUM(G72:G72)</f>
        <v>0</v>
      </c>
      <c r="H71" s="99">
        <f>SUM(H72:H72)</f>
        <v>0</v>
      </c>
      <c r="I71" s="107">
        <v>0</v>
      </c>
    </row>
    <row r="72" spans="1:9" ht="19.5" customHeight="1" thickBot="1">
      <c r="A72" s="10"/>
      <c r="B72" s="303"/>
      <c r="C72" s="301"/>
      <c r="D72" s="302"/>
      <c r="E72" s="145" t="s">
        <v>36</v>
      </c>
      <c r="F72" s="154" t="s">
        <v>36</v>
      </c>
      <c r="G72" s="129">
        <v>0</v>
      </c>
      <c r="H72" s="37">
        <v>0</v>
      </c>
      <c r="I72" s="85">
        <v>0</v>
      </c>
    </row>
    <row r="73" spans="1:9" ht="19.5" customHeight="1">
      <c r="A73" s="10"/>
      <c r="B73" s="304"/>
      <c r="C73" s="305"/>
      <c r="D73" s="306"/>
      <c r="E73" s="191" t="s">
        <v>14</v>
      </c>
      <c r="F73" s="191"/>
      <c r="G73" s="98">
        <f>SUM(G74:G76)</f>
        <v>7386129.54</v>
      </c>
      <c r="H73" s="99">
        <f>SUM(H74:H76)</f>
        <v>3526571.49</v>
      </c>
      <c r="I73" s="118">
        <f>H73/G73</f>
        <v>0.4774586569192503</v>
      </c>
    </row>
    <row r="74" spans="1:9" ht="19.5" customHeight="1">
      <c r="A74" s="10"/>
      <c r="B74" s="304"/>
      <c r="C74" s="305"/>
      <c r="D74" s="306"/>
      <c r="E74" s="200" t="s">
        <v>45</v>
      </c>
      <c r="F74" s="15" t="s">
        <v>11</v>
      </c>
      <c r="G74" s="130">
        <f>G78+G82+G98+G106+G86+G94+G114+G110+G90+G102</f>
        <v>6354029.54</v>
      </c>
      <c r="H74" s="130">
        <f>H78+H82+H98+H106+H86+H94+H114+H110+H90+H102</f>
        <v>3526571.49</v>
      </c>
      <c r="I74" s="112">
        <f>H74/G74</f>
        <v>0.5550133923362277</v>
      </c>
    </row>
    <row r="75" spans="1:9" ht="19.5" customHeight="1">
      <c r="A75" s="10"/>
      <c r="B75" s="304"/>
      <c r="C75" s="305"/>
      <c r="D75" s="306"/>
      <c r="E75" s="298"/>
      <c r="F75" s="155" t="s">
        <v>12</v>
      </c>
      <c r="G75" s="130">
        <f>G79+G83+G99+G107+G87+G95+G115+G111+G91</f>
        <v>0</v>
      </c>
      <c r="H75" s="130">
        <f>H79+H83+H99+H107+H87+H95+H115+H111+H91</f>
        <v>0</v>
      </c>
      <c r="I75" s="84">
        <v>0</v>
      </c>
    </row>
    <row r="76" spans="1:9" ht="19.5" customHeight="1" thickBot="1">
      <c r="A76" s="10"/>
      <c r="B76" s="307"/>
      <c r="C76" s="308"/>
      <c r="D76" s="309"/>
      <c r="E76" s="40">
        <v>6060</v>
      </c>
      <c r="F76" s="156" t="s">
        <v>11</v>
      </c>
      <c r="G76" s="129">
        <f>G80+G84+G100+G108+G88+G96+G116+G112+G92+G104</f>
        <v>1032100</v>
      </c>
      <c r="H76" s="129">
        <f>H80+H84+H100+H108+H88+H96+H116+H112+H92+H104</f>
        <v>0</v>
      </c>
      <c r="I76" s="115">
        <f>H76/G76</f>
        <v>0</v>
      </c>
    </row>
    <row r="77" spans="1:9" s="14" customFormat="1" ht="19.5" customHeight="1" thickBot="1">
      <c r="A77" s="10"/>
      <c r="B77" s="315" t="s">
        <v>35</v>
      </c>
      <c r="C77" s="315"/>
      <c r="D77" s="315"/>
      <c r="E77" s="249" t="s">
        <v>14</v>
      </c>
      <c r="F77" s="250"/>
      <c r="G77" s="75">
        <f>SUM(G78:G80)</f>
        <v>100000</v>
      </c>
      <c r="H77" s="76">
        <f>SUM(H78:H80)</f>
        <v>0</v>
      </c>
      <c r="I77" s="87">
        <f>H77/G77</f>
        <v>0</v>
      </c>
    </row>
    <row r="78" spans="1:9" s="14" customFormat="1" ht="19.5" customHeight="1">
      <c r="A78" s="10"/>
      <c r="B78" s="316"/>
      <c r="C78" s="316"/>
      <c r="D78" s="316"/>
      <c r="E78" s="200">
        <v>6050</v>
      </c>
      <c r="F78" s="12" t="s">
        <v>11</v>
      </c>
      <c r="G78" s="130">
        <v>100000</v>
      </c>
      <c r="H78" s="66">
        <v>0</v>
      </c>
      <c r="I78" s="84">
        <f>H78/G78</f>
        <v>0</v>
      </c>
    </row>
    <row r="79" spans="1:9" s="14" customFormat="1" ht="19.5" customHeight="1" thickBot="1">
      <c r="A79" s="10"/>
      <c r="B79" s="223" t="s">
        <v>18</v>
      </c>
      <c r="C79" s="206" t="s">
        <v>27</v>
      </c>
      <c r="D79" s="206" t="s">
        <v>19</v>
      </c>
      <c r="E79" s="298"/>
      <c r="F79" s="22" t="s">
        <v>12</v>
      </c>
      <c r="G79" s="130">
        <v>0</v>
      </c>
      <c r="H79" s="66">
        <v>0</v>
      </c>
      <c r="I79" s="84">
        <v>0</v>
      </c>
    </row>
    <row r="80" spans="1:9" s="14" customFormat="1" ht="19.5" customHeight="1">
      <c r="A80" s="10"/>
      <c r="B80" s="297"/>
      <c r="C80" s="201"/>
      <c r="D80" s="201"/>
      <c r="E80" s="23">
        <v>6060</v>
      </c>
      <c r="F80" s="12" t="s">
        <v>11</v>
      </c>
      <c r="G80" s="130">
        <v>0</v>
      </c>
      <c r="H80" s="66">
        <v>0</v>
      </c>
      <c r="I80" s="84">
        <v>0</v>
      </c>
    </row>
    <row r="81" spans="1:9" ht="19.5" customHeight="1">
      <c r="A81" s="10"/>
      <c r="B81" s="251" t="s">
        <v>38</v>
      </c>
      <c r="C81" s="251"/>
      <c r="D81" s="251"/>
      <c r="E81" s="249" t="s">
        <v>14</v>
      </c>
      <c r="F81" s="250"/>
      <c r="G81" s="75">
        <f>SUM(G82:G84)</f>
        <v>5000</v>
      </c>
      <c r="H81" s="76">
        <f>SUM(H82:H84)</f>
        <v>0</v>
      </c>
      <c r="I81" s="87">
        <f>H81/G81</f>
        <v>0</v>
      </c>
    </row>
    <row r="82" spans="1:9" ht="19.5" customHeight="1">
      <c r="A82" s="10"/>
      <c r="B82" s="251"/>
      <c r="C82" s="251"/>
      <c r="D82" s="251"/>
      <c r="E82" s="252">
        <v>6050</v>
      </c>
      <c r="F82" s="27" t="s">
        <v>11</v>
      </c>
      <c r="G82" s="133">
        <v>5000</v>
      </c>
      <c r="H82" s="102">
        <v>0</v>
      </c>
      <c r="I82" s="84">
        <f>H82/G82</f>
        <v>0</v>
      </c>
    </row>
    <row r="83" spans="1:9" ht="19.5" customHeight="1">
      <c r="A83" s="10"/>
      <c r="B83" s="276" t="s">
        <v>18</v>
      </c>
      <c r="C83" s="252" t="s">
        <v>70</v>
      </c>
      <c r="D83" s="252" t="s">
        <v>29</v>
      </c>
      <c r="E83" s="252"/>
      <c r="F83" s="12" t="s">
        <v>12</v>
      </c>
      <c r="G83" s="130">
        <v>0</v>
      </c>
      <c r="H83" s="66">
        <v>0</v>
      </c>
      <c r="I83" s="84">
        <v>0</v>
      </c>
    </row>
    <row r="84" spans="1:9" ht="19.5" customHeight="1">
      <c r="A84" s="10"/>
      <c r="B84" s="276"/>
      <c r="C84" s="252"/>
      <c r="D84" s="252"/>
      <c r="E84" s="252"/>
      <c r="F84" s="16" t="s">
        <v>13</v>
      </c>
      <c r="G84" s="134">
        <v>0</v>
      </c>
      <c r="H84" s="67">
        <v>0</v>
      </c>
      <c r="I84" s="84">
        <v>0</v>
      </c>
    </row>
    <row r="85" spans="1:9" ht="19.5" customHeight="1">
      <c r="A85" s="10"/>
      <c r="B85" s="272" t="s">
        <v>40</v>
      </c>
      <c r="C85" s="272"/>
      <c r="D85" s="272"/>
      <c r="E85" s="238" t="s">
        <v>14</v>
      </c>
      <c r="F85" s="238"/>
      <c r="G85" s="100">
        <f>SUM(G86:G88)</f>
        <v>50000</v>
      </c>
      <c r="H85" s="101">
        <f>SUM(H86:H88)</f>
        <v>0</v>
      </c>
      <c r="I85" s="108">
        <f>H85/G85</f>
        <v>0</v>
      </c>
    </row>
    <row r="86" spans="1:9" ht="19.5" customHeight="1">
      <c r="A86" s="10"/>
      <c r="B86" s="251"/>
      <c r="C86" s="251"/>
      <c r="D86" s="251"/>
      <c r="E86" s="252">
        <v>6060</v>
      </c>
      <c r="F86" s="27" t="s">
        <v>11</v>
      </c>
      <c r="G86" s="133">
        <v>50000</v>
      </c>
      <c r="H86" s="102">
        <v>0</v>
      </c>
      <c r="I86" s="84">
        <f>H86/G86</f>
        <v>0</v>
      </c>
    </row>
    <row r="87" spans="1:9" ht="19.5" customHeight="1">
      <c r="A87" s="10"/>
      <c r="B87" s="276" t="s">
        <v>18</v>
      </c>
      <c r="C87" s="252" t="s">
        <v>71</v>
      </c>
      <c r="D87" s="252" t="s">
        <v>20</v>
      </c>
      <c r="E87" s="252"/>
      <c r="F87" s="12" t="s">
        <v>12</v>
      </c>
      <c r="G87" s="130">
        <v>0</v>
      </c>
      <c r="H87" s="66">
        <v>0</v>
      </c>
      <c r="I87" s="84">
        <v>0</v>
      </c>
    </row>
    <row r="88" spans="1:9" ht="19.5" customHeight="1">
      <c r="A88" s="10"/>
      <c r="B88" s="276"/>
      <c r="C88" s="252"/>
      <c r="D88" s="252"/>
      <c r="E88" s="252"/>
      <c r="F88" s="16" t="s">
        <v>13</v>
      </c>
      <c r="G88" s="134">
        <v>0</v>
      </c>
      <c r="H88" s="67">
        <v>0</v>
      </c>
      <c r="I88" s="84">
        <v>0</v>
      </c>
    </row>
    <row r="89" spans="1:9" ht="21" customHeight="1">
      <c r="A89" s="10"/>
      <c r="B89" s="178" t="s">
        <v>72</v>
      </c>
      <c r="C89" s="179"/>
      <c r="D89" s="179"/>
      <c r="E89" s="181" t="s">
        <v>14</v>
      </c>
      <c r="F89" s="182"/>
      <c r="G89" s="74">
        <f>SUM(G90:G92)</f>
        <v>218192</v>
      </c>
      <c r="H89" s="51">
        <f>SUM(H90:H92)</f>
        <v>0</v>
      </c>
      <c r="I89" s="108">
        <f>H89/G89</f>
        <v>0</v>
      </c>
    </row>
    <row r="90" spans="1:9" ht="21" customHeight="1">
      <c r="A90" s="10"/>
      <c r="B90" s="180"/>
      <c r="C90" s="180"/>
      <c r="D90" s="180"/>
      <c r="E90" s="183">
        <v>6050</v>
      </c>
      <c r="F90" s="17" t="s">
        <v>11</v>
      </c>
      <c r="G90" s="133">
        <v>63192</v>
      </c>
      <c r="H90" s="28">
        <v>0</v>
      </c>
      <c r="I90" s="84">
        <f>H90/G90</f>
        <v>0</v>
      </c>
    </row>
    <row r="91" spans="1:9" ht="21" customHeight="1">
      <c r="A91" s="10"/>
      <c r="B91" s="185" t="s">
        <v>18</v>
      </c>
      <c r="C91" s="187" t="s">
        <v>55</v>
      </c>
      <c r="D91" s="187" t="s">
        <v>54</v>
      </c>
      <c r="E91" s="184"/>
      <c r="F91" s="17" t="s">
        <v>12</v>
      </c>
      <c r="G91" s="130">
        <v>0</v>
      </c>
      <c r="H91" s="28">
        <v>0</v>
      </c>
      <c r="I91" s="84">
        <v>0</v>
      </c>
    </row>
    <row r="92" spans="1:9" ht="21" customHeight="1">
      <c r="A92" s="10"/>
      <c r="B92" s="186"/>
      <c r="C92" s="188"/>
      <c r="D92" s="188"/>
      <c r="E92" s="184"/>
      <c r="F92" s="35" t="s">
        <v>13</v>
      </c>
      <c r="G92" s="134">
        <v>155000</v>
      </c>
      <c r="H92" s="28">
        <v>0</v>
      </c>
      <c r="I92" s="84">
        <v>0</v>
      </c>
    </row>
    <row r="93" spans="1:9" ht="19.5" customHeight="1">
      <c r="A93" s="168"/>
      <c r="B93" s="260" t="s">
        <v>80</v>
      </c>
      <c r="C93" s="261"/>
      <c r="D93" s="262"/>
      <c r="E93" s="247" t="s">
        <v>14</v>
      </c>
      <c r="F93" s="248"/>
      <c r="G93" s="116">
        <f>SUM(G94:G96)</f>
        <v>30000</v>
      </c>
      <c r="H93" s="117">
        <f>SUM(H94:H96)</f>
        <v>0</v>
      </c>
      <c r="I93" s="108">
        <f>H93/G93</f>
        <v>0</v>
      </c>
    </row>
    <row r="94" spans="1:9" ht="19.5" customHeight="1">
      <c r="A94" s="168"/>
      <c r="B94" s="263"/>
      <c r="C94" s="264"/>
      <c r="D94" s="265"/>
      <c r="E94" s="183">
        <v>6050</v>
      </c>
      <c r="F94" s="17" t="s">
        <v>11</v>
      </c>
      <c r="G94" s="130">
        <v>0</v>
      </c>
      <c r="H94" s="32">
        <v>0</v>
      </c>
      <c r="I94" s="84">
        <v>0</v>
      </c>
    </row>
    <row r="95" spans="1:9" ht="19.5" customHeight="1">
      <c r="A95" s="168"/>
      <c r="B95" s="255" t="s">
        <v>18</v>
      </c>
      <c r="C95" s="183" t="s">
        <v>39</v>
      </c>
      <c r="D95" s="183" t="s">
        <v>79</v>
      </c>
      <c r="E95" s="184"/>
      <c r="F95" s="39" t="s">
        <v>12</v>
      </c>
      <c r="G95" s="130">
        <v>0</v>
      </c>
      <c r="H95" s="32">
        <v>0</v>
      </c>
      <c r="I95" s="84">
        <v>0</v>
      </c>
    </row>
    <row r="96" spans="1:9" ht="19.5" customHeight="1">
      <c r="A96" s="168"/>
      <c r="B96" s="256"/>
      <c r="C96" s="257"/>
      <c r="D96" s="257"/>
      <c r="E96" s="257"/>
      <c r="F96" s="161" t="s">
        <v>13</v>
      </c>
      <c r="G96" s="162">
        <v>30000</v>
      </c>
      <c r="H96" s="152">
        <v>0</v>
      </c>
      <c r="I96" s="163">
        <f>H96/G96</f>
        <v>0</v>
      </c>
    </row>
    <row r="97" spans="1:9" ht="19.5" customHeight="1">
      <c r="A97" s="168"/>
      <c r="B97" s="268" t="s">
        <v>30</v>
      </c>
      <c r="C97" s="268"/>
      <c r="D97" s="268"/>
      <c r="E97" s="269" t="s">
        <v>14</v>
      </c>
      <c r="F97" s="269"/>
      <c r="G97" s="116">
        <f>SUM(G98:G100)</f>
        <v>20000</v>
      </c>
      <c r="H97" s="117">
        <f>SUM(H98:H100)</f>
        <v>6000</v>
      </c>
      <c r="I97" s="167">
        <f>H97/G97</f>
        <v>0.3</v>
      </c>
    </row>
    <row r="98" spans="1:9" ht="19.5" customHeight="1">
      <c r="A98" s="168"/>
      <c r="B98" s="251"/>
      <c r="C98" s="251"/>
      <c r="D98" s="251"/>
      <c r="E98" s="252">
        <v>6050</v>
      </c>
      <c r="F98" s="27" t="s">
        <v>11</v>
      </c>
      <c r="G98" s="133">
        <v>20000</v>
      </c>
      <c r="H98" s="102">
        <v>6000</v>
      </c>
      <c r="I98" s="114">
        <f>H98/G98</f>
        <v>0.3</v>
      </c>
    </row>
    <row r="99" spans="1:9" ht="19.5" customHeight="1">
      <c r="A99" s="168"/>
      <c r="B99" s="276" t="s">
        <v>18</v>
      </c>
      <c r="C99" s="252" t="s">
        <v>71</v>
      </c>
      <c r="D99" s="252" t="s">
        <v>31</v>
      </c>
      <c r="E99" s="252"/>
      <c r="F99" s="12" t="s">
        <v>12</v>
      </c>
      <c r="G99" s="130">
        <v>0</v>
      </c>
      <c r="H99" s="66">
        <v>0</v>
      </c>
      <c r="I99" s="88">
        <v>0</v>
      </c>
    </row>
    <row r="100" spans="1:9" s="141" customFormat="1" ht="19.5" customHeight="1" thickBot="1">
      <c r="A100" s="169"/>
      <c r="B100" s="277"/>
      <c r="C100" s="259"/>
      <c r="D100" s="259"/>
      <c r="E100" s="259"/>
      <c r="F100" s="158" t="s">
        <v>13</v>
      </c>
      <c r="G100" s="142">
        <v>0</v>
      </c>
      <c r="H100" s="143">
        <v>0</v>
      </c>
      <c r="I100" s="140">
        <v>0</v>
      </c>
    </row>
    <row r="101" spans="1:9" ht="19.5" customHeight="1">
      <c r="A101" s="168"/>
      <c r="B101" s="290" t="s">
        <v>86</v>
      </c>
      <c r="C101" s="291"/>
      <c r="D101" s="292"/>
      <c r="E101" s="293" t="s">
        <v>14</v>
      </c>
      <c r="F101" s="293"/>
      <c r="G101" s="171">
        <f>SUM(G102:G104)</f>
        <v>140652</v>
      </c>
      <c r="H101" s="172">
        <f>SUM(H102:H104)</f>
        <v>3000</v>
      </c>
      <c r="I101" s="173">
        <f>H101/G101</f>
        <v>0.021329238119614367</v>
      </c>
    </row>
    <row r="102" spans="1:9" ht="19.5" customHeight="1">
      <c r="A102" s="168"/>
      <c r="B102" s="263"/>
      <c r="C102" s="264"/>
      <c r="D102" s="265"/>
      <c r="E102" s="252">
        <v>6050</v>
      </c>
      <c r="F102" s="27" t="s">
        <v>11</v>
      </c>
      <c r="G102" s="133">
        <v>40652</v>
      </c>
      <c r="H102" s="102">
        <v>3000</v>
      </c>
      <c r="I102" s="114">
        <f>H102/G102</f>
        <v>0.07379710715339959</v>
      </c>
    </row>
    <row r="103" spans="1:9" ht="19.5" customHeight="1">
      <c r="A103" s="168"/>
      <c r="B103" s="276" t="s">
        <v>18</v>
      </c>
      <c r="C103" s="252" t="s">
        <v>81</v>
      </c>
      <c r="D103" s="252" t="s">
        <v>21</v>
      </c>
      <c r="E103" s="252"/>
      <c r="F103" s="12" t="s">
        <v>12</v>
      </c>
      <c r="G103" s="130">
        <v>0</v>
      </c>
      <c r="H103" s="66">
        <v>0</v>
      </c>
      <c r="I103" s="88">
        <v>0</v>
      </c>
    </row>
    <row r="104" spans="1:9" ht="19.5" customHeight="1">
      <c r="A104" s="168"/>
      <c r="B104" s="294"/>
      <c r="C104" s="258"/>
      <c r="D104" s="258"/>
      <c r="E104" s="258"/>
      <c r="F104" s="174" t="s">
        <v>83</v>
      </c>
      <c r="G104" s="162">
        <v>100000</v>
      </c>
      <c r="H104" s="175"/>
      <c r="I104" s="153">
        <v>0</v>
      </c>
    </row>
    <row r="105" spans="1:9" ht="19.5" customHeight="1">
      <c r="A105" s="168"/>
      <c r="B105" s="272" t="s">
        <v>82</v>
      </c>
      <c r="C105" s="272"/>
      <c r="D105" s="272"/>
      <c r="E105" s="238" t="s">
        <v>14</v>
      </c>
      <c r="F105" s="238"/>
      <c r="G105" s="100">
        <f>SUM(G106:G108)</f>
        <v>15000</v>
      </c>
      <c r="H105" s="101">
        <f>SUM(H106:H108)</f>
        <v>0</v>
      </c>
      <c r="I105" s="148">
        <f>H105/G105</f>
        <v>0</v>
      </c>
    </row>
    <row r="106" spans="1:9" ht="19.5" customHeight="1">
      <c r="A106" s="168"/>
      <c r="B106" s="251"/>
      <c r="C106" s="251"/>
      <c r="D106" s="251"/>
      <c r="E106" s="252">
        <v>6050</v>
      </c>
      <c r="F106" s="27" t="s">
        <v>11</v>
      </c>
      <c r="G106" s="133">
        <v>15000</v>
      </c>
      <c r="H106" s="102">
        <v>0</v>
      </c>
      <c r="I106" s="106">
        <f>H106/G106</f>
        <v>0</v>
      </c>
    </row>
    <row r="107" spans="1:9" ht="19.5" customHeight="1">
      <c r="A107" s="168"/>
      <c r="B107" s="276" t="s">
        <v>18</v>
      </c>
      <c r="C107" s="252" t="s">
        <v>70</v>
      </c>
      <c r="D107" s="252" t="s">
        <v>21</v>
      </c>
      <c r="E107" s="252"/>
      <c r="F107" s="12" t="s">
        <v>12</v>
      </c>
      <c r="G107" s="130">
        <v>0</v>
      </c>
      <c r="H107" s="66">
        <v>0</v>
      </c>
      <c r="I107" s="88">
        <v>0</v>
      </c>
    </row>
    <row r="108" spans="1:9" ht="19.5" customHeight="1" thickBot="1">
      <c r="A108" s="168"/>
      <c r="B108" s="277"/>
      <c r="C108" s="259"/>
      <c r="D108" s="259"/>
      <c r="E108" s="259"/>
      <c r="F108" s="144" t="s">
        <v>13</v>
      </c>
      <c r="G108" s="142">
        <v>0</v>
      </c>
      <c r="H108" s="143">
        <v>0</v>
      </c>
      <c r="I108" s="140">
        <v>0</v>
      </c>
    </row>
    <row r="109" spans="1:9" ht="19.5" customHeight="1">
      <c r="A109" s="168"/>
      <c r="B109" s="260" t="s">
        <v>85</v>
      </c>
      <c r="C109" s="261"/>
      <c r="D109" s="262"/>
      <c r="E109" s="238" t="s">
        <v>14</v>
      </c>
      <c r="F109" s="238"/>
      <c r="G109" s="100">
        <f>SUM(G110:G112)</f>
        <v>6792837.35</v>
      </c>
      <c r="H109" s="101">
        <f>SUM(H110:H112)</f>
        <v>3514496.49</v>
      </c>
      <c r="I109" s="170">
        <f>H109/G109</f>
        <v>0.5173826942875351</v>
      </c>
    </row>
    <row r="110" spans="1:9" ht="19.5" customHeight="1">
      <c r="A110" s="168"/>
      <c r="B110" s="263"/>
      <c r="C110" s="264"/>
      <c r="D110" s="265"/>
      <c r="E110" s="252">
        <v>6050</v>
      </c>
      <c r="F110" s="27" t="s">
        <v>11</v>
      </c>
      <c r="G110" s="133">
        <v>6045737.35</v>
      </c>
      <c r="H110" s="102">
        <v>3514496.49</v>
      </c>
      <c r="I110" s="114">
        <f>H110/G110</f>
        <v>0.5813180901747246</v>
      </c>
    </row>
    <row r="111" spans="1:9" ht="19.5" customHeight="1">
      <c r="A111" s="168"/>
      <c r="B111" s="276" t="s">
        <v>18</v>
      </c>
      <c r="C111" s="252" t="s">
        <v>27</v>
      </c>
      <c r="D111" s="252" t="s">
        <v>84</v>
      </c>
      <c r="E111" s="252"/>
      <c r="F111" s="12" t="s">
        <v>12</v>
      </c>
      <c r="G111" s="130">
        <v>0</v>
      </c>
      <c r="H111" s="66">
        <v>0</v>
      </c>
      <c r="I111" s="88">
        <v>0</v>
      </c>
    </row>
    <row r="112" spans="1:9" ht="19.5" customHeight="1">
      <c r="A112" s="168"/>
      <c r="B112" s="278"/>
      <c r="C112" s="254"/>
      <c r="D112" s="254"/>
      <c r="E112" s="254"/>
      <c r="F112" s="12" t="s">
        <v>13</v>
      </c>
      <c r="G112" s="130">
        <v>747100</v>
      </c>
      <c r="H112" s="66">
        <v>0</v>
      </c>
      <c r="I112" s="88">
        <v>0</v>
      </c>
    </row>
    <row r="113" spans="1:9" ht="19.5" customHeight="1" thickBot="1">
      <c r="A113" s="168"/>
      <c r="B113" s="270" t="s">
        <v>74</v>
      </c>
      <c r="C113" s="270"/>
      <c r="D113" s="271"/>
      <c r="E113" s="249" t="s">
        <v>14</v>
      </c>
      <c r="F113" s="249"/>
      <c r="G113" s="74">
        <f>SUM(G114:G116)</f>
        <v>14448.19</v>
      </c>
      <c r="H113" s="105">
        <f>SUM(H114:H116)</f>
        <v>3075</v>
      </c>
      <c r="I113" s="109">
        <f>H113/G113</f>
        <v>0.21282942707702487</v>
      </c>
    </row>
    <row r="114" spans="1:9" ht="19.5" customHeight="1">
      <c r="A114" s="168"/>
      <c r="B114" s="236"/>
      <c r="C114" s="236"/>
      <c r="D114" s="237"/>
      <c r="E114" s="200" t="s">
        <v>44</v>
      </c>
      <c r="F114" s="12" t="s">
        <v>11</v>
      </c>
      <c r="G114" s="131">
        <f>G122+G126+G118</f>
        <v>14448.19</v>
      </c>
      <c r="H114" s="69">
        <f aca="true" t="shared" si="3" ref="G114:H116">H122+H126</f>
        <v>3075</v>
      </c>
      <c r="I114" s="110">
        <f>H114/G114</f>
        <v>0.21282942707702487</v>
      </c>
    </row>
    <row r="115" spans="1:9" ht="19.5" customHeight="1" thickBot="1">
      <c r="A115" s="168"/>
      <c r="B115" s="223" t="s">
        <v>18</v>
      </c>
      <c r="C115" s="206">
        <v>2016</v>
      </c>
      <c r="D115" s="206" t="s">
        <v>36</v>
      </c>
      <c r="E115" s="200"/>
      <c r="F115" s="12" t="s">
        <v>12</v>
      </c>
      <c r="G115" s="131">
        <f t="shared" si="3"/>
        <v>0</v>
      </c>
      <c r="H115" s="69">
        <f t="shared" si="3"/>
        <v>0</v>
      </c>
      <c r="I115" s="88">
        <v>0</v>
      </c>
    </row>
    <row r="116" spans="1:9" ht="19.5" customHeight="1">
      <c r="A116" s="168"/>
      <c r="B116" s="224"/>
      <c r="C116" s="279"/>
      <c r="D116" s="279"/>
      <c r="E116" s="318"/>
      <c r="F116" s="16" t="s">
        <v>13</v>
      </c>
      <c r="G116" s="132">
        <f t="shared" si="3"/>
        <v>0</v>
      </c>
      <c r="H116" s="70">
        <f t="shared" si="3"/>
        <v>0</v>
      </c>
      <c r="I116" s="89">
        <v>0</v>
      </c>
    </row>
    <row r="117" spans="1:9" ht="19.5" customHeight="1">
      <c r="A117" s="168"/>
      <c r="B117" s="280" t="s">
        <v>75</v>
      </c>
      <c r="C117" s="280"/>
      <c r="D117" s="280"/>
      <c r="E117" s="317" t="s">
        <v>14</v>
      </c>
      <c r="F117" s="317"/>
      <c r="G117" s="74">
        <f>SUM(G118:G120)</f>
        <v>2948.19</v>
      </c>
      <c r="H117" s="105">
        <f>SUM(H118:H120)</f>
        <v>0</v>
      </c>
      <c r="I117" s="87">
        <v>0</v>
      </c>
    </row>
    <row r="118" spans="1:9" ht="19.5" customHeight="1">
      <c r="A118" s="168"/>
      <c r="B118" s="281"/>
      <c r="C118" s="281"/>
      <c r="D118" s="281"/>
      <c r="E118" s="201">
        <v>6050</v>
      </c>
      <c r="F118" s="13" t="s">
        <v>11</v>
      </c>
      <c r="G118" s="135">
        <v>2948.19</v>
      </c>
      <c r="H118" s="71">
        <v>0</v>
      </c>
      <c r="I118" s="160">
        <v>0</v>
      </c>
    </row>
    <row r="119" spans="1:9" ht="19.5" customHeight="1" thickBot="1">
      <c r="A119" s="168"/>
      <c r="B119" s="319" t="s">
        <v>18</v>
      </c>
      <c r="C119" s="320">
        <v>2015</v>
      </c>
      <c r="D119" s="320" t="s">
        <v>19</v>
      </c>
      <c r="E119" s="200"/>
      <c r="F119" s="13" t="s">
        <v>12</v>
      </c>
      <c r="G119" s="136">
        <v>0</v>
      </c>
      <c r="H119" s="72">
        <v>0</v>
      </c>
      <c r="I119" s="90">
        <v>0</v>
      </c>
    </row>
    <row r="120" spans="1:9" ht="19.5" customHeight="1">
      <c r="A120" s="168"/>
      <c r="B120" s="224"/>
      <c r="C120" s="321"/>
      <c r="D120" s="321"/>
      <c r="E120" s="318"/>
      <c r="F120" s="38" t="s">
        <v>13</v>
      </c>
      <c r="G120" s="137">
        <v>0</v>
      </c>
      <c r="H120" s="73">
        <v>0</v>
      </c>
      <c r="I120" s="91">
        <v>0</v>
      </c>
    </row>
    <row r="121" spans="1:9" ht="19.5" customHeight="1">
      <c r="A121" s="168"/>
      <c r="B121" s="280" t="s">
        <v>76</v>
      </c>
      <c r="C121" s="280"/>
      <c r="D121" s="280"/>
      <c r="E121" s="317" t="s">
        <v>14</v>
      </c>
      <c r="F121" s="317"/>
      <c r="G121" s="74">
        <f>SUM(G122:G124)</f>
        <v>4500</v>
      </c>
      <c r="H121" s="105">
        <f>SUM(H122:H124)</f>
        <v>3075</v>
      </c>
      <c r="I121" s="109">
        <f>H121/G121</f>
        <v>0.6833333333333333</v>
      </c>
    </row>
    <row r="122" spans="1:9" ht="19.5" customHeight="1">
      <c r="A122" s="168"/>
      <c r="B122" s="281"/>
      <c r="C122" s="281"/>
      <c r="D122" s="281"/>
      <c r="E122" s="201">
        <v>6050</v>
      </c>
      <c r="F122" s="13" t="s">
        <v>11</v>
      </c>
      <c r="G122" s="135">
        <v>4500</v>
      </c>
      <c r="H122" s="71">
        <v>3075</v>
      </c>
      <c r="I122" s="113">
        <f>H122/G122</f>
        <v>0.6833333333333333</v>
      </c>
    </row>
    <row r="123" spans="1:9" ht="19.5" customHeight="1" thickBot="1">
      <c r="A123" s="168"/>
      <c r="B123" s="319" t="s">
        <v>18</v>
      </c>
      <c r="C123" s="320">
        <v>2016</v>
      </c>
      <c r="D123" s="320" t="s">
        <v>69</v>
      </c>
      <c r="E123" s="200"/>
      <c r="F123" s="13" t="s">
        <v>12</v>
      </c>
      <c r="G123" s="136">
        <v>0</v>
      </c>
      <c r="H123" s="72">
        <v>0</v>
      </c>
      <c r="I123" s="90">
        <v>0</v>
      </c>
    </row>
    <row r="124" spans="1:9" ht="19.5" customHeight="1">
      <c r="A124" s="168"/>
      <c r="B124" s="224"/>
      <c r="C124" s="321"/>
      <c r="D124" s="321"/>
      <c r="E124" s="318"/>
      <c r="F124" s="38" t="s">
        <v>13</v>
      </c>
      <c r="G124" s="137">
        <v>0</v>
      </c>
      <c r="H124" s="73">
        <v>0</v>
      </c>
      <c r="I124" s="91">
        <v>0</v>
      </c>
    </row>
    <row r="125" spans="1:9" ht="24.75" customHeight="1">
      <c r="A125" s="157"/>
      <c r="B125" s="280" t="s">
        <v>77</v>
      </c>
      <c r="C125" s="280"/>
      <c r="D125" s="280"/>
      <c r="E125" s="317" t="s">
        <v>14</v>
      </c>
      <c r="F125" s="317"/>
      <c r="G125" s="74">
        <f>SUM(G126:G128)</f>
        <v>7000</v>
      </c>
      <c r="H125" s="105">
        <f>SUM(H126:H128)</f>
        <v>0</v>
      </c>
      <c r="I125" s="87">
        <v>0</v>
      </c>
    </row>
    <row r="126" spans="1:9" ht="22.5" customHeight="1">
      <c r="A126" s="157"/>
      <c r="B126" s="281"/>
      <c r="C126" s="281"/>
      <c r="D126" s="281"/>
      <c r="E126" s="201">
        <v>6060</v>
      </c>
      <c r="F126" s="13" t="s">
        <v>11</v>
      </c>
      <c r="G126" s="135">
        <v>7000</v>
      </c>
      <c r="H126" s="71">
        <v>0</v>
      </c>
      <c r="I126" s="160">
        <v>0</v>
      </c>
    </row>
    <row r="127" spans="1:9" ht="22.5" customHeight="1" thickBot="1">
      <c r="A127" s="166"/>
      <c r="B127" s="266" t="s">
        <v>18</v>
      </c>
      <c r="C127" s="320">
        <v>2016</v>
      </c>
      <c r="D127" s="320" t="s">
        <v>43</v>
      </c>
      <c r="E127" s="200"/>
      <c r="F127" s="13" t="s">
        <v>12</v>
      </c>
      <c r="G127" s="136">
        <v>0</v>
      </c>
      <c r="H127" s="72">
        <v>0</v>
      </c>
      <c r="I127" s="90">
        <v>0</v>
      </c>
    </row>
    <row r="128" spans="1:9" ht="24.75" customHeight="1" thickBot="1">
      <c r="A128" s="165"/>
      <c r="B128" s="267"/>
      <c r="C128" s="321"/>
      <c r="D128" s="321"/>
      <c r="E128" s="318"/>
      <c r="F128" s="38" t="s">
        <v>13</v>
      </c>
      <c r="G128" s="137">
        <v>0</v>
      </c>
      <c r="H128" s="73">
        <v>0</v>
      </c>
      <c r="I128" s="91">
        <v>0</v>
      </c>
    </row>
    <row r="129" spans="1:9" ht="29.25" customHeight="1" thickBot="1">
      <c r="A129" s="164" t="s">
        <v>33</v>
      </c>
      <c r="B129" s="273" t="s">
        <v>46</v>
      </c>
      <c r="C129" s="274"/>
      <c r="D129" s="274"/>
      <c r="E129" s="274"/>
      <c r="F129" s="275"/>
      <c r="G129" s="103" t="s">
        <v>24</v>
      </c>
      <c r="H129" s="104" t="s">
        <v>24</v>
      </c>
      <c r="I129" s="93" t="s">
        <v>24</v>
      </c>
    </row>
    <row r="130" spans="1:9" ht="29.25" customHeight="1" thickBot="1">
      <c r="A130" s="50" t="s">
        <v>78</v>
      </c>
      <c r="B130" s="286" t="s">
        <v>47</v>
      </c>
      <c r="C130" s="287"/>
      <c r="D130" s="287"/>
      <c r="E130" s="287"/>
      <c r="F130" s="288"/>
      <c r="G130" s="103" t="s">
        <v>24</v>
      </c>
      <c r="H130" s="104" t="s">
        <v>24</v>
      </c>
      <c r="I130" s="93" t="s">
        <v>24</v>
      </c>
    </row>
    <row r="131" spans="2:9" ht="39" customHeight="1">
      <c r="B131" s="289" t="s">
        <v>32</v>
      </c>
      <c r="C131" s="289"/>
      <c r="D131" s="289"/>
      <c r="E131" s="289"/>
      <c r="F131" s="289"/>
      <c r="G131" s="289"/>
      <c r="H131" s="289"/>
      <c r="I131" s="289"/>
    </row>
    <row r="132" spans="2:9" ht="88.5" customHeight="1">
      <c r="B132" s="282" t="s">
        <v>34</v>
      </c>
      <c r="C132" s="282"/>
      <c r="D132" s="282"/>
      <c r="E132" s="282"/>
      <c r="F132" s="282"/>
      <c r="G132" s="282"/>
      <c r="H132" s="282"/>
      <c r="I132" s="282"/>
    </row>
  </sheetData>
  <sheetProtection selectLockedCells="1" selectUnlockedCells="1"/>
  <mergeCells count="180">
    <mergeCell ref="A70:A71"/>
    <mergeCell ref="B117:D118"/>
    <mergeCell ref="E117:F117"/>
    <mergeCell ref="E118:E120"/>
    <mergeCell ref="B119:B120"/>
    <mergeCell ref="C119:C120"/>
    <mergeCell ref="D119:D120"/>
    <mergeCell ref="E85:F85"/>
    <mergeCell ref="C50:C51"/>
    <mergeCell ref="D50:D51"/>
    <mergeCell ref="B52:D53"/>
    <mergeCell ref="B48:D49"/>
    <mergeCell ref="E49:E50"/>
    <mergeCell ref="C34:C35"/>
    <mergeCell ref="D34:D35"/>
    <mergeCell ref="E114:E116"/>
    <mergeCell ref="H1:I1"/>
    <mergeCell ref="D54:D55"/>
    <mergeCell ref="G4:G5"/>
    <mergeCell ref="H4:H5"/>
    <mergeCell ref="E48:F48"/>
    <mergeCell ref="B28:D29"/>
    <mergeCell ref="E28:F28"/>
    <mergeCell ref="E29:E30"/>
    <mergeCell ref="B30:B31"/>
    <mergeCell ref="E121:F121"/>
    <mergeCell ref="E122:E124"/>
    <mergeCell ref="B123:B124"/>
    <mergeCell ref="C123:C124"/>
    <mergeCell ref="B125:D126"/>
    <mergeCell ref="E125:F125"/>
    <mergeCell ref="E126:E128"/>
    <mergeCell ref="C127:C128"/>
    <mergeCell ref="D123:D124"/>
    <mergeCell ref="D127:D128"/>
    <mergeCell ref="B87:B88"/>
    <mergeCell ref="C87:C88"/>
    <mergeCell ref="B70:D72"/>
    <mergeCell ref="B73:D76"/>
    <mergeCell ref="B58:B59"/>
    <mergeCell ref="B68:I68"/>
    <mergeCell ref="B64:D65"/>
    <mergeCell ref="E64:F64"/>
    <mergeCell ref="B77:D78"/>
    <mergeCell ref="B109:D110"/>
    <mergeCell ref="C83:C84"/>
    <mergeCell ref="E77:F77"/>
    <mergeCell ref="B54:B55"/>
    <mergeCell ref="B56:D57"/>
    <mergeCell ref="E56:F56"/>
    <mergeCell ref="E74:E75"/>
    <mergeCell ref="E57:E58"/>
    <mergeCell ref="C58:C59"/>
    <mergeCell ref="D58:D59"/>
    <mergeCell ref="B101:D102"/>
    <mergeCell ref="E101:F101"/>
    <mergeCell ref="E102:E104"/>
    <mergeCell ref="B103:B104"/>
    <mergeCell ref="C103:C104"/>
    <mergeCell ref="E71:F71"/>
    <mergeCell ref="B79:B80"/>
    <mergeCell ref="C79:C80"/>
    <mergeCell ref="D79:D80"/>
    <mergeCell ref="E78:E79"/>
    <mergeCell ref="B132:I132"/>
    <mergeCell ref="B69:F69"/>
    <mergeCell ref="B83:B84"/>
    <mergeCell ref="B99:B100"/>
    <mergeCell ref="B130:F130"/>
    <mergeCell ref="D83:D84"/>
    <mergeCell ref="B85:D86"/>
    <mergeCell ref="E82:E84"/>
    <mergeCell ref="D87:D88"/>
    <mergeCell ref="B131:I131"/>
    <mergeCell ref="B129:F129"/>
    <mergeCell ref="E106:E108"/>
    <mergeCell ref="B107:B108"/>
    <mergeCell ref="C107:C108"/>
    <mergeCell ref="D107:D108"/>
    <mergeCell ref="B111:B112"/>
    <mergeCell ref="B115:B116"/>
    <mergeCell ref="C115:C116"/>
    <mergeCell ref="D115:D116"/>
    <mergeCell ref="B121:D122"/>
    <mergeCell ref="E110:E112"/>
    <mergeCell ref="B127:B128"/>
    <mergeCell ref="B97:D98"/>
    <mergeCell ref="E97:F97"/>
    <mergeCell ref="E98:E100"/>
    <mergeCell ref="B113:D114"/>
    <mergeCell ref="E113:F113"/>
    <mergeCell ref="B105:D106"/>
    <mergeCell ref="E109:F109"/>
    <mergeCell ref="E105:F105"/>
    <mergeCell ref="C111:C112"/>
    <mergeCell ref="D111:D112"/>
    <mergeCell ref="B95:B96"/>
    <mergeCell ref="C95:C96"/>
    <mergeCell ref="D95:D96"/>
    <mergeCell ref="E94:E96"/>
    <mergeCell ref="D103:D104"/>
    <mergeCell ref="C99:C100"/>
    <mergeCell ref="D99:D100"/>
    <mergeCell ref="B93:D94"/>
    <mergeCell ref="E93:F93"/>
    <mergeCell ref="E81:F81"/>
    <mergeCell ref="B81:D82"/>
    <mergeCell ref="E86:E88"/>
    <mergeCell ref="B62:B63"/>
    <mergeCell ref="B36:D37"/>
    <mergeCell ref="E36:F36"/>
    <mergeCell ref="E37:E38"/>
    <mergeCell ref="B38:B39"/>
    <mergeCell ref="C38:C39"/>
    <mergeCell ref="B60:D61"/>
    <mergeCell ref="E61:E62"/>
    <mergeCell ref="F4:F5"/>
    <mergeCell ref="F18:F19"/>
    <mergeCell ref="E15:F15"/>
    <mergeCell ref="E17:F17"/>
    <mergeCell ref="E7:F7"/>
    <mergeCell ref="C62:C63"/>
    <mergeCell ref="C54:C55"/>
    <mergeCell ref="B50:B51"/>
    <mergeCell ref="E60:F60"/>
    <mergeCell ref="D62:D63"/>
    <mergeCell ref="E52:F52"/>
    <mergeCell ref="E53:E54"/>
    <mergeCell ref="E8:F8"/>
    <mergeCell ref="E10:F10"/>
    <mergeCell ref="B32:D33"/>
    <mergeCell ref="E32:F32"/>
    <mergeCell ref="E33:E34"/>
    <mergeCell ref="E25:E26"/>
    <mergeCell ref="A7:D13"/>
    <mergeCell ref="B34:B35"/>
    <mergeCell ref="B21:D27"/>
    <mergeCell ref="A2:I2"/>
    <mergeCell ref="A3:I3"/>
    <mergeCell ref="A4:A5"/>
    <mergeCell ref="B4:E4"/>
    <mergeCell ref="E24:F24"/>
    <mergeCell ref="B14:D20"/>
    <mergeCell ref="F11:F12"/>
    <mergeCell ref="I4:I5"/>
    <mergeCell ref="E18:E19"/>
    <mergeCell ref="E14:F14"/>
    <mergeCell ref="E21:F21"/>
    <mergeCell ref="E22:F22"/>
    <mergeCell ref="E11:E12"/>
    <mergeCell ref="E41:E42"/>
    <mergeCell ref="F25:F26"/>
    <mergeCell ref="B42:B43"/>
    <mergeCell ref="C42:C43"/>
    <mergeCell ref="D42:D43"/>
    <mergeCell ref="C30:C31"/>
    <mergeCell ref="D30:D31"/>
    <mergeCell ref="E40:F40"/>
    <mergeCell ref="D38:D39"/>
    <mergeCell ref="B40:D41"/>
    <mergeCell ref="C46:C47"/>
    <mergeCell ref="D46:D47"/>
    <mergeCell ref="A22:A51"/>
    <mergeCell ref="A52:A67"/>
    <mergeCell ref="B44:D45"/>
    <mergeCell ref="E44:F44"/>
    <mergeCell ref="E45:E46"/>
    <mergeCell ref="B46:B47"/>
    <mergeCell ref="E65:E66"/>
    <mergeCell ref="B66:B67"/>
    <mergeCell ref="C66:C67"/>
    <mergeCell ref="B89:D90"/>
    <mergeCell ref="E89:F89"/>
    <mergeCell ref="E90:E92"/>
    <mergeCell ref="B91:B92"/>
    <mergeCell ref="C91:C92"/>
    <mergeCell ref="D91:D92"/>
    <mergeCell ref="E70:F70"/>
    <mergeCell ref="D66:D67"/>
    <mergeCell ref="E73:F73"/>
  </mergeCells>
  <printOptions horizontalCentered="1"/>
  <pageMargins left="0.7" right="0.7" top="0.75" bottom="0.75" header="0.3" footer="0.3"/>
  <pageSetup cellComments="asDisplayed" fitToHeight="0" fitToWidth="1" horizontalDpi="300" verticalDpi="300" orientation="portrait" paperSize="9" scale="66" r:id="rId1"/>
  <headerFooter>
    <oddFooter>&amp;R&amp;P / &amp;N</oddFooter>
    <firstFooter>&amp;R&amp;"Arial CE,Kursywa"&amp;P / &amp;N</firstFooter>
  </headerFooter>
  <rowBreaks count="2" manualBreakCount="2">
    <brk id="51" max="255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Porębska</dc:creator>
  <cp:keywords/>
  <dc:description/>
  <cp:lastModifiedBy> </cp:lastModifiedBy>
  <cp:lastPrinted>2016-08-05T10:40:01Z</cp:lastPrinted>
  <dcterms:created xsi:type="dcterms:W3CDTF">2012-07-10T11:15:21Z</dcterms:created>
  <dcterms:modified xsi:type="dcterms:W3CDTF">2016-08-09T08:20:24Z</dcterms:modified>
  <cp:category/>
  <cp:version/>
  <cp:contentType/>
  <cp:contentStatus/>
</cp:coreProperties>
</file>